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aron Laptop\Downloads\"/>
    </mc:Choice>
  </mc:AlternateContent>
  <bookViews>
    <workbookView xWindow="0" yWindow="0" windowWidth="22980" windowHeight="9120"/>
  </bookViews>
  <sheets>
    <sheet name="A4 - Series 24" sheetId="5" r:id="rId1"/>
    <sheet name="E96 resistor values" sheetId="3" r:id="rId2"/>
  </sheets>
  <externalReferences>
    <externalReference r:id="rId3"/>
  </externalReferences>
  <definedNames>
    <definedName name="CER">[1]Frontpage!$M$11:$N$14</definedName>
  </definedNames>
  <calcPr calcId="152511"/>
  <extLst>
    <ext xmlns:mx="http://schemas.microsoft.com/office/mac/excel/2008/main" uri="http://schemas.microsoft.com/office/mac/excel/2008/main">
      <mx:ArchID Flags="1"/>
    </ext>
  </extLst>
</workbook>
</file>

<file path=xl/calcChain.xml><?xml version="1.0" encoding="utf-8"?>
<calcChain xmlns="http://schemas.openxmlformats.org/spreadsheetml/2006/main">
  <c r="C108" i="5" l="1"/>
  <c r="D108" i="5" l="1"/>
  <c r="L102" i="5" l="1"/>
  <c r="C104" i="5" s="1"/>
  <c r="L98" i="5" l="1"/>
  <c r="C100" i="5" l="1"/>
  <c r="D100" i="5" s="1"/>
  <c r="D104" i="5"/>
  <c r="L94" i="5"/>
  <c r="C96" i="5" l="1"/>
  <c r="D96" i="5" s="1"/>
  <c r="L90" i="5"/>
  <c r="C92" i="5" l="1"/>
  <c r="D92" i="5" s="1"/>
  <c r="L86" i="5"/>
  <c r="C88" i="5" l="1"/>
  <c r="D88" i="5" s="1"/>
  <c r="L82" i="5"/>
  <c r="C84" i="5" l="1"/>
  <c r="D84" i="5" s="1"/>
  <c r="L78" i="5"/>
  <c r="C80" i="5" l="1"/>
  <c r="D80" i="5" s="1"/>
  <c r="L74" i="5"/>
  <c r="C76" i="5" l="1"/>
  <c r="D76" i="5" s="1"/>
  <c r="L70" i="5"/>
  <c r="C72" i="5" l="1"/>
  <c r="D72" i="5" s="1"/>
  <c r="L66" i="5"/>
  <c r="C68" i="5" l="1"/>
  <c r="D68" i="5" s="1"/>
  <c r="L62" i="5"/>
  <c r="C64" i="5" l="1"/>
  <c r="D64" i="5" s="1"/>
  <c r="L58" i="5"/>
  <c r="C60" i="5" l="1"/>
  <c r="D60" i="5" s="1"/>
  <c r="L54" i="5"/>
  <c r="C56" i="5" l="1"/>
  <c r="D56" i="5" s="1"/>
  <c r="L50" i="5"/>
  <c r="C52" i="5" l="1"/>
  <c r="D52" i="5" s="1"/>
  <c r="L46" i="5"/>
  <c r="C48" i="5" l="1"/>
  <c r="D48" i="5" s="1"/>
  <c r="L42" i="5"/>
  <c r="C44" i="5" l="1"/>
  <c r="D44" i="5" s="1"/>
  <c r="L38" i="5"/>
  <c r="C40" i="5" l="1"/>
  <c r="D40" i="5" s="1"/>
  <c r="L34" i="5"/>
  <c r="C36" i="5" l="1"/>
  <c r="D36" i="5" s="1"/>
  <c r="L30" i="5"/>
  <c r="C32" i="5" l="1"/>
  <c r="D32" i="5" s="1"/>
  <c r="L26" i="5"/>
  <c r="C28" i="5" l="1"/>
  <c r="D28" i="5" s="1"/>
  <c r="L22" i="5"/>
  <c r="C24" i="5" l="1"/>
  <c r="D24" i="5" s="1"/>
  <c r="L18" i="5"/>
  <c r="C20" i="5" l="1"/>
  <c r="D20" i="5" s="1"/>
  <c r="O106" i="5" s="1"/>
  <c r="O90" i="5" l="1"/>
  <c r="O30" i="5"/>
  <c r="O42" i="5"/>
  <c r="O70" i="5"/>
  <c r="O94" i="5"/>
  <c r="O74" i="5"/>
  <c r="O78" i="5"/>
  <c r="O54" i="5"/>
  <c r="O82" i="5"/>
  <c r="O62" i="5"/>
  <c r="O98" i="5"/>
  <c r="O102" i="5"/>
  <c r="O38" i="5"/>
  <c r="O66" i="5"/>
  <c r="O22" i="5"/>
  <c r="D112" i="5"/>
  <c r="O46" i="5"/>
  <c r="O58" i="5"/>
  <c r="O86" i="5"/>
  <c r="O18" i="5"/>
  <c r="O34" i="5"/>
  <c r="P36" i="5" s="1"/>
  <c r="O26" i="5"/>
  <c r="O50" i="5"/>
  <c r="C112" i="5"/>
  <c r="P60" i="5" l="1"/>
  <c r="P84" i="5"/>
  <c r="P80" i="5"/>
  <c r="P88" i="5"/>
  <c r="P92" i="5"/>
  <c r="P52" i="5"/>
  <c r="P32" i="5"/>
  <c r="P76" i="5"/>
  <c r="P24" i="5"/>
  <c r="P100" i="5"/>
  <c r="P104" i="5"/>
  <c r="P56" i="5"/>
  <c r="P40" i="5"/>
  <c r="P72" i="5"/>
  <c r="P28" i="5"/>
  <c r="P64" i="5"/>
  <c r="P44" i="5"/>
  <c r="P96" i="5"/>
  <c r="P20" i="5"/>
  <c r="P68" i="5"/>
  <c r="P48" i="5"/>
</calcChain>
</file>

<file path=xl/comments1.xml><?xml version="1.0" encoding="utf-8"?>
<comments xmlns="http://schemas.openxmlformats.org/spreadsheetml/2006/main">
  <authors>
    <author>Lukas Furrer</author>
  </authors>
  <commentList>
    <comment ref="L18" authorId="0" shapeId="0">
      <text>
        <r>
          <rPr>
            <b/>
            <sz val="9"/>
            <color indexed="81"/>
            <rFont val="Tahoma"/>
            <family val="2"/>
          </rPr>
          <t>Must be zero</t>
        </r>
      </text>
    </comment>
  </commentList>
</comments>
</file>

<file path=xl/sharedStrings.xml><?xml version="1.0" encoding="utf-8"?>
<sst xmlns="http://schemas.openxmlformats.org/spreadsheetml/2006/main" count="54" uniqueCount="53">
  <si>
    <t>Input</t>
  </si>
  <si>
    <t>GND</t>
  </si>
  <si>
    <t>R23</t>
  </si>
  <si>
    <t>R22</t>
  </si>
  <si>
    <t>R21</t>
  </si>
  <si>
    <t>R20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</si>
  <si>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</si>
  <si>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</si>
  <si>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</si>
  <si>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</si>
  <si>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</si>
  <si>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</si>
  <si>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</si>
  <si>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</si>
  <si>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</si>
  <si>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</si>
  <si>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</si>
  <si>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</si>
  <si>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</si>
  <si>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</si>
  <si>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</si>
  <si>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</si>
  <si>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</si>
  <si>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</si>
  <si>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</si>
  <si>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Input values</t>
  </si>
  <si>
    <t>Output values</t>
  </si>
  <si>
    <t>Most left (ccw)</t>
  </si>
  <si>
    <t>Most right (cw)</t>
  </si>
  <si>
    <t>Pos.</t>
  </si>
  <si>
    <t>Attn. [dB]</t>
  </si>
  <si>
    <t>Step [dB]</t>
  </si>
  <si>
    <t>E96</t>
  </si>
  <si>
    <t>Sum:</t>
  </si>
  <si>
    <t>E96 [Ohms]</t>
  </si>
  <si>
    <t>Output</t>
  </si>
  <si>
    <t>Attn.</t>
  </si>
  <si>
    <t>Step</t>
  </si>
  <si>
    <t>dB values [dB]</t>
  </si>
  <si>
    <t>How to Use this Calculator</t>
  </si>
  <si>
    <t>E96 Re-calc</t>
  </si>
  <si>
    <t>Below diagram represents the circuitry and shows the input and GND connector as well as the 23 resistors of the series type attenuator.</t>
  </si>
  <si>
    <t>#3 - Step values (attenuation values will be resulting). Make sure the attenuation value of position 24 becomes 0 dB.</t>
  </si>
  <si>
    <t>Input impedance [Ohms]</t>
  </si>
  <si>
    <t>#1 - Input impedance [Ohms]</t>
  </si>
  <si>
    <t>This calculator is made for calculating the resistor values for the A4 24 positions series type attenuators according to the desired dB attenuation values.</t>
  </si>
  <si>
    <t>-Infinite</t>
  </si>
  <si>
    <t>dB Calculator for A4 (24 Pos) Series Type Attenuators</t>
  </si>
  <si>
    <t>In order to determine the target resistor values adjust the yellow marked input values to your needs;</t>
  </si>
  <si>
    <t>#2 - Attenuation starting value at switch pos. 2</t>
  </si>
  <si>
    <t>R [Ohms]</t>
  </si>
  <si>
    <t>R#</t>
  </si>
  <si>
    <t xml:space="preserve">The target resistor values and the corresponding E96 choices are indicated in column C/D. The corresponding attenuation and step values based on E96 are re-calculated in column O/P.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</si>
</sst>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9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/>
    <xf numFmtId="4" fontId="0" fillId="0" borderId="0" xfId="0" applyNumberFormat="1"/>
    <xf numFmtId="4" fontId="0" fillId="0" borderId="0" xfId="0" applyNumberFormat="1" applyFill="1"/>
    <xf numFmtId="49" fontId="0" fillId="0" borderId="0" xfId="0" applyNumberFormat="1" applyFont="1"/>
    <xf numFmtId="0" fontId="0" fillId="0" borderId="0" xfId="0" applyAlignment="1"/>
    <xf numFmtId="0" fontId="0" fillId="0" borderId="0" xfId="0" applyFill="1" applyAlignment="1"/>
    <xf numFmtId="4" fontId="0" fillId="0" borderId="0" xfId="0" applyNumberFormat="1" applyFill="1" applyBorder="1"/>
    <xf numFmtId="0" fontId="8" fillId="0" borderId="0" xfId="0" applyFont="1"/>
    <xf numFmtId="3" fontId="0" fillId="0" borderId="0" xfId="0" applyNumberFormat="1"/>
    <xf numFmtId="0" fontId="0" fillId="0" borderId="0" xfId="0" applyFont="1"/>
    <xf numFmtId="0" fontId="2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4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0" fillId="0" borderId="0" xfId="0" applyNumberFormat="1" applyFont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Protection="1">
      <protection locked="0"/>
    </xf>
    <xf numFmtId="0" fontId="5" fillId="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" fontId="3" fillId="5" borderId="9" xfId="0" applyNumberFormat="1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/>
    </xf>
    <xf numFmtId="4" fontId="6" fillId="5" borderId="9" xfId="0" applyNumberFormat="1" applyFont="1" applyFill="1" applyBorder="1" applyAlignment="1">
      <alignment horizontal="center" vertical="center"/>
    </xf>
    <xf numFmtId="4" fontId="6" fillId="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4" fillId="2" borderId="7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>
      <alignment horizontal="center" vertical="center"/>
    </xf>
    <xf numFmtId="49" fontId="6" fillId="5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/>
  <colors>
    <mruColors>
      <color rgb="FF1F497D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17</xdr:row>
      <xdr:rowOff>95250</xdr:rowOff>
    </xdr:from>
    <xdr:to>
      <xdr:col>8</xdr:col>
      <xdr:colOff>0</xdr:colOff>
      <xdr:row>17</xdr:row>
      <xdr:rowOff>95250</xdr:rowOff>
    </xdr:to>
    <xdr:cxnSp macro="">
      <xdr:nvCxnSpPr>
        <xdr:cNvPr id="2" name="Straight Arrow Connector 1"/>
        <xdr:cNvCxnSpPr/>
      </xdr:nvCxnSpPr>
      <xdr:spPr>
        <a:xfrm flipH="1">
          <a:off x="3152776" y="3276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21</xdr:row>
      <xdr:rowOff>95250</xdr:rowOff>
    </xdr:from>
    <xdr:to>
      <xdr:col>8</xdr:col>
      <xdr:colOff>0</xdr:colOff>
      <xdr:row>21</xdr:row>
      <xdr:rowOff>95250</xdr:rowOff>
    </xdr:to>
    <xdr:cxnSp macro="">
      <xdr:nvCxnSpPr>
        <xdr:cNvPr id="3" name="Straight Arrow Connector 2"/>
        <xdr:cNvCxnSpPr/>
      </xdr:nvCxnSpPr>
      <xdr:spPr>
        <a:xfrm flipH="1">
          <a:off x="3152776" y="3657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25</xdr:row>
      <xdr:rowOff>95250</xdr:rowOff>
    </xdr:from>
    <xdr:to>
      <xdr:col>8</xdr:col>
      <xdr:colOff>0</xdr:colOff>
      <xdr:row>25</xdr:row>
      <xdr:rowOff>95250</xdr:rowOff>
    </xdr:to>
    <xdr:cxnSp macro="">
      <xdr:nvCxnSpPr>
        <xdr:cNvPr id="4" name="Straight Arrow Connector 3"/>
        <xdr:cNvCxnSpPr/>
      </xdr:nvCxnSpPr>
      <xdr:spPr>
        <a:xfrm flipH="1">
          <a:off x="3152776" y="4038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29</xdr:row>
      <xdr:rowOff>95250</xdr:rowOff>
    </xdr:from>
    <xdr:to>
      <xdr:col>8</xdr:col>
      <xdr:colOff>0</xdr:colOff>
      <xdr:row>29</xdr:row>
      <xdr:rowOff>95250</xdr:rowOff>
    </xdr:to>
    <xdr:cxnSp macro="">
      <xdr:nvCxnSpPr>
        <xdr:cNvPr id="5" name="Straight Arrow Connector 4"/>
        <xdr:cNvCxnSpPr/>
      </xdr:nvCxnSpPr>
      <xdr:spPr>
        <a:xfrm flipH="1">
          <a:off x="3152776" y="4419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33</xdr:row>
      <xdr:rowOff>95250</xdr:rowOff>
    </xdr:from>
    <xdr:to>
      <xdr:col>8</xdr:col>
      <xdr:colOff>0</xdr:colOff>
      <xdr:row>33</xdr:row>
      <xdr:rowOff>95250</xdr:rowOff>
    </xdr:to>
    <xdr:cxnSp macro="">
      <xdr:nvCxnSpPr>
        <xdr:cNvPr id="6" name="Straight Arrow Connector 5"/>
        <xdr:cNvCxnSpPr/>
      </xdr:nvCxnSpPr>
      <xdr:spPr>
        <a:xfrm flipH="1">
          <a:off x="3152776" y="4800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37</xdr:row>
      <xdr:rowOff>95250</xdr:rowOff>
    </xdr:from>
    <xdr:to>
      <xdr:col>8</xdr:col>
      <xdr:colOff>0</xdr:colOff>
      <xdr:row>37</xdr:row>
      <xdr:rowOff>95250</xdr:rowOff>
    </xdr:to>
    <xdr:cxnSp macro="">
      <xdr:nvCxnSpPr>
        <xdr:cNvPr id="7" name="Straight Arrow Connector 6"/>
        <xdr:cNvCxnSpPr/>
      </xdr:nvCxnSpPr>
      <xdr:spPr>
        <a:xfrm flipH="1">
          <a:off x="3152776" y="5181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41</xdr:row>
      <xdr:rowOff>95250</xdr:rowOff>
    </xdr:from>
    <xdr:to>
      <xdr:col>8</xdr:col>
      <xdr:colOff>0</xdr:colOff>
      <xdr:row>41</xdr:row>
      <xdr:rowOff>95250</xdr:rowOff>
    </xdr:to>
    <xdr:cxnSp macro="">
      <xdr:nvCxnSpPr>
        <xdr:cNvPr id="8" name="Straight Arrow Connector 7"/>
        <xdr:cNvCxnSpPr/>
      </xdr:nvCxnSpPr>
      <xdr:spPr>
        <a:xfrm flipH="1">
          <a:off x="3152776" y="5562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45</xdr:row>
      <xdr:rowOff>95250</xdr:rowOff>
    </xdr:from>
    <xdr:to>
      <xdr:col>8</xdr:col>
      <xdr:colOff>0</xdr:colOff>
      <xdr:row>45</xdr:row>
      <xdr:rowOff>95250</xdr:rowOff>
    </xdr:to>
    <xdr:cxnSp macro="">
      <xdr:nvCxnSpPr>
        <xdr:cNvPr id="9" name="Straight Arrow Connector 8"/>
        <xdr:cNvCxnSpPr/>
      </xdr:nvCxnSpPr>
      <xdr:spPr>
        <a:xfrm flipH="1">
          <a:off x="3152776" y="5943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49</xdr:row>
      <xdr:rowOff>95250</xdr:rowOff>
    </xdr:from>
    <xdr:to>
      <xdr:col>8</xdr:col>
      <xdr:colOff>0</xdr:colOff>
      <xdr:row>49</xdr:row>
      <xdr:rowOff>95250</xdr:rowOff>
    </xdr:to>
    <xdr:cxnSp macro="">
      <xdr:nvCxnSpPr>
        <xdr:cNvPr id="10" name="Straight Arrow Connector 9"/>
        <xdr:cNvCxnSpPr/>
      </xdr:nvCxnSpPr>
      <xdr:spPr>
        <a:xfrm flipH="1">
          <a:off x="3152776" y="6324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53</xdr:row>
      <xdr:rowOff>95250</xdr:rowOff>
    </xdr:from>
    <xdr:to>
      <xdr:col>8</xdr:col>
      <xdr:colOff>0</xdr:colOff>
      <xdr:row>53</xdr:row>
      <xdr:rowOff>95250</xdr:rowOff>
    </xdr:to>
    <xdr:cxnSp macro="">
      <xdr:nvCxnSpPr>
        <xdr:cNvPr id="11" name="Straight Arrow Connector 10"/>
        <xdr:cNvCxnSpPr/>
      </xdr:nvCxnSpPr>
      <xdr:spPr>
        <a:xfrm flipH="1">
          <a:off x="3152776" y="6705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57</xdr:row>
      <xdr:rowOff>95250</xdr:rowOff>
    </xdr:from>
    <xdr:to>
      <xdr:col>8</xdr:col>
      <xdr:colOff>0</xdr:colOff>
      <xdr:row>57</xdr:row>
      <xdr:rowOff>95250</xdr:rowOff>
    </xdr:to>
    <xdr:cxnSp macro="">
      <xdr:nvCxnSpPr>
        <xdr:cNvPr id="12" name="Straight Arrow Connector 11"/>
        <xdr:cNvCxnSpPr/>
      </xdr:nvCxnSpPr>
      <xdr:spPr>
        <a:xfrm flipH="1">
          <a:off x="3152776" y="7086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61</xdr:row>
      <xdr:rowOff>95250</xdr:rowOff>
    </xdr:from>
    <xdr:to>
      <xdr:col>8</xdr:col>
      <xdr:colOff>0</xdr:colOff>
      <xdr:row>61</xdr:row>
      <xdr:rowOff>95250</xdr:rowOff>
    </xdr:to>
    <xdr:cxnSp macro="">
      <xdr:nvCxnSpPr>
        <xdr:cNvPr id="13" name="Straight Arrow Connector 12"/>
        <xdr:cNvCxnSpPr/>
      </xdr:nvCxnSpPr>
      <xdr:spPr>
        <a:xfrm flipH="1">
          <a:off x="3152776" y="7467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65</xdr:row>
      <xdr:rowOff>95250</xdr:rowOff>
    </xdr:from>
    <xdr:to>
      <xdr:col>8</xdr:col>
      <xdr:colOff>0</xdr:colOff>
      <xdr:row>65</xdr:row>
      <xdr:rowOff>95250</xdr:rowOff>
    </xdr:to>
    <xdr:cxnSp macro="">
      <xdr:nvCxnSpPr>
        <xdr:cNvPr id="14" name="Straight Arrow Connector 13"/>
        <xdr:cNvCxnSpPr/>
      </xdr:nvCxnSpPr>
      <xdr:spPr>
        <a:xfrm flipH="1">
          <a:off x="3152776" y="7848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69</xdr:row>
      <xdr:rowOff>95250</xdr:rowOff>
    </xdr:from>
    <xdr:to>
      <xdr:col>8</xdr:col>
      <xdr:colOff>0</xdr:colOff>
      <xdr:row>69</xdr:row>
      <xdr:rowOff>95250</xdr:rowOff>
    </xdr:to>
    <xdr:cxnSp macro="">
      <xdr:nvCxnSpPr>
        <xdr:cNvPr id="15" name="Straight Arrow Connector 14"/>
        <xdr:cNvCxnSpPr/>
      </xdr:nvCxnSpPr>
      <xdr:spPr>
        <a:xfrm flipH="1">
          <a:off x="3152776" y="8229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73</xdr:row>
      <xdr:rowOff>95250</xdr:rowOff>
    </xdr:from>
    <xdr:to>
      <xdr:col>8</xdr:col>
      <xdr:colOff>0</xdr:colOff>
      <xdr:row>73</xdr:row>
      <xdr:rowOff>95250</xdr:rowOff>
    </xdr:to>
    <xdr:cxnSp macro="">
      <xdr:nvCxnSpPr>
        <xdr:cNvPr id="16" name="Straight Arrow Connector 15"/>
        <xdr:cNvCxnSpPr/>
      </xdr:nvCxnSpPr>
      <xdr:spPr>
        <a:xfrm flipH="1">
          <a:off x="3152776" y="8610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77</xdr:row>
      <xdr:rowOff>95250</xdr:rowOff>
    </xdr:from>
    <xdr:to>
      <xdr:col>8</xdr:col>
      <xdr:colOff>0</xdr:colOff>
      <xdr:row>77</xdr:row>
      <xdr:rowOff>95250</xdr:rowOff>
    </xdr:to>
    <xdr:cxnSp macro="">
      <xdr:nvCxnSpPr>
        <xdr:cNvPr id="17" name="Straight Arrow Connector 16"/>
        <xdr:cNvCxnSpPr/>
      </xdr:nvCxnSpPr>
      <xdr:spPr>
        <a:xfrm flipH="1">
          <a:off x="3152776" y="8991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81</xdr:row>
      <xdr:rowOff>95250</xdr:rowOff>
    </xdr:from>
    <xdr:to>
      <xdr:col>8</xdr:col>
      <xdr:colOff>0</xdr:colOff>
      <xdr:row>81</xdr:row>
      <xdr:rowOff>95250</xdr:rowOff>
    </xdr:to>
    <xdr:cxnSp macro="">
      <xdr:nvCxnSpPr>
        <xdr:cNvPr id="18" name="Straight Arrow Connector 17"/>
        <xdr:cNvCxnSpPr/>
      </xdr:nvCxnSpPr>
      <xdr:spPr>
        <a:xfrm flipH="1">
          <a:off x="3152776" y="9372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85</xdr:row>
      <xdr:rowOff>95250</xdr:rowOff>
    </xdr:from>
    <xdr:to>
      <xdr:col>8</xdr:col>
      <xdr:colOff>0</xdr:colOff>
      <xdr:row>85</xdr:row>
      <xdr:rowOff>95250</xdr:rowOff>
    </xdr:to>
    <xdr:cxnSp macro="">
      <xdr:nvCxnSpPr>
        <xdr:cNvPr id="19" name="Straight Arrow Connector 18"/>
        <xdr:cNvCxnSpPr/>
      </xdr:nvCxnSpPr>
      <xdr:spPr>
        <a:xfrm flipH="1">
          <a:off x="3152776" y="9753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89</xdr:row>
      <xdr:rowOff>95250</xdr:rowOff>
    </xdr:from>
    <xdr:to>
      <xdr:col>8</xdr:col>
      <xdr:colOff>0</xdr:colOff>
      <xdr:row>89</xdr:row>
      <xdr:rowOff>95250</xdr:rowOff>
    </xdr:to>
    <xdr:cxnSp macro="">
      <xdr:nvCxnSpPr>
        <xdr:cNvPr id="20" name="Straight Arrow Connector 19"/>
        <xdr:cNvCxnSpPr/>
      </xdr:nvCxnSpPr>
      <xdr:spPr>
        <a:xfrm flipH="1">
          <a:off x="3152776" y="10134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93</xdr:row>
      <xdr:rowOff>95250</xdr:rowOff>
    </xdr:from>
    <xdr:to>
      <xdr:col>8</xdr:col>
      <xdr:colOff>0</xdr:colOff>
      <xdr:row>93</xdr:row>
      <xdr:rowOff>95250</xdr:rowOff>
    </xdr:to>
    <xdr:cxnSp macro="">
      <xdr:nvCxnSpPr>
        <xdr:cNvPr id="21" name="Straight Arrow Connector 20"/>
        <xdr:cNvCxnSpPr/>
      </xdr:nvCxnSpPr>
      <xdr:spPr>
        <a:xfrm flipH="1">
          <a:off x="3152776" y="10515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97</xdr:row>
      <xdr:rowOff>95250</xdr:rowOff>
    </xdr:from>
    <xdr:to>
      <xdr:col>8</xdr:col>
      <xdr:colOff>0</xdr:colOff>
      <xdr:row>97</xdr:row>
      <xdr:rowOff>95250</xdr:rowOff>
    </xdr:to>
    <xdr:cxnSp macro="">
      <xdr:nvCxnSpPr>
        <xdr:cNvPr id="22" name="Straight Arrow Connector 21"/>
        <xdr:cNvCxnSpPr/>
      </xdr:nvCxnSpPr>
      <xdr:spPr>
        <a:xfrm flipH="1">
          <a:off x="3152776" y="10896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101</xdr:row>
      <xdr:rowOff>95250</xdr:rowOff>
    </xdr:from>
    <xdr:to>
      <xdr:col>8</xdr:col>
      <xdr:colOff>0</xdr:colOff>
      <xdr:row>101</xdr:row>
      <xdr:rowOff>95250</xdr:rowOff>
    </xdr:to>
    <xdr:cxnSp macro="">
      <xdr:nvCxnSpPr>
        <xdr:cNvPr id="23" name="Straight Arrow Connector 22"/>
        <xdr:cNvCxnSpPr/>
      </xdr:nvCxnSpPr>
      <xdr:spPr>
        <a:xfrm flipH="1">
          <a:off x="3152776" y="11277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105</xdr:row>
      <xdr:rowOff>95250</xdr:rowOff>
    </xdr:from>
    <xdr:to>
      <xdr:col>8</xdr:col>
      <xdr:colOff>0</xdr:colOff>
      <xdr:row>105</xdr:row>
      <xdr:rowOff>95250</xdr:rowOff>
    </xdr:to>
    <xdr:cxnSp macro="">
      <xdr:nvCxnSpPr>
        <xdr:cNvPr id="24" name="Straight Arrow Connector 23"/>
        <xdr:cNvCxnSpPr/>
      </xdr:nvCxnSpPr>
      <xdr:spPr>
        <a:xfrm flipH="1">
          <a:off x="3152776" y="11658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109</xdr:row>
      <xdr:rowOff>95250</xdr:rowOff>
    </xdr:from>
    <xdr:to>
      <xdr:col>8</xdr:col>
      <xdr:colOff>0</xdr:colOff>
      <xdr:row>109</xdr:row>
      <xdr:rowOff>95250</xdr:rowOff>
    </xdr:to>
    <xdr:cxnSp macro="">
      <xdr:nvCxnSpPr>
        <xdr:cNvPr id="25" name="Straight Arrow Connector 24"/>
        <xdr:cNvCxnSpPr/>
      </xdr:nvCxnSpPr>
      <xdr:spPr>
        <a:xfrm flipH="1">
          <a:off x="3152776" y="12039600"/>
          <a:ext cx="447674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109</xdr:row>
      <xdr:rowOff>95250</xdr:rowOff>
    </xdr:from>
    <xdr:to>
      <xdr:col>6</xdr:col>
      <xdr:colOff>0</xdr:colOff>
      <xdr:row>109</xdr:row>
      <xdr:rowOff>95250</xdr:rowOff>
    </xdr:to>
    <xdr:cxnSp macro="">
      <xdr:nvCxnSpPr>
        <xdr:cNvPr id="26" name="Straight Connector 25"/>
        <xdr:cNvCxnSpPr/>
      </xdr:nvCxnSpPr>
      <xdr:spPr>
        <a:xfrm>
          <a:off x="447675" y="12039600"/>
          <a:ext cx="2705100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108</xdr:row>
      <xdr:rowOff>95250</xdr:rowOff>
    </xdr:from>
    <xdr:to>
      <xdr:col>6</xdr:col>
      <xdr:colOff>0</xdr:colOff>
      <xdr:row>109</xdr:row>
      <xdr:rowOff>95250</xdr:rowOff>
    </xdr:to>
    <xdr:cxnSp macro="">
      <xdr:nvCxnSpPr>
        <xdr:cNvPr id="27" name="Straight Connector 26"/>
        <xdr:cNvCxnSpPr/>
      </xdr:nvCxnSpPr>
      <xdr:spPr>
        <a:xfrm flipV="1">
          <a:off x="3265714" y="12470946"/>
          <a:ext cx="0" cy="9525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104</xdr:row>
      <xdr:rowOff>95250</xdr:rowOff>
    </xdr:from>
    <xdr:to>
      <xdr:col>6</xdr:col>
      <xdr:colOff>0</xdr:colOff>
      <xdr:row>106</xdr:row>
      <xdr:rowOff>95250</xdr:rowOff>
    </xdr:to>
    <xdr:cxnSp macro="">
      <xdr:nvCxnSpPr>
        <xdr:cNvPr id="28" name="Straight Connector 27"/>
        <xdr:cNvCxnSpPr/>
      </xdr:nvCxnSpPr>
      <xdr:spPr>
        <a:xfrm flipV="1">
          <a:off x="3152775" y="11563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100</xdr:row>
      <xdr:rowOff>95250</xdr:rowOff>
    </xdr:from>
    <xdr:to>
      <xdr:col>6</xdr:col>
      <xdr:colOff>0</xdr:colOff>
      <xdr:row>102</xdr:row>
      <xdr:rowOff>95250</xdr:rowOff>
    </xdr:to>
    <xdr:cxnSp macro="">
      <xdr:nvCxnSpPr>
        <xdr:cNvPr id="29" name="Straight Connector 28"/>
        <xdr:cNvCxnSpPr/>
      </xdr:nvCxnSpPr>
      <xdr:spPr>
        <a:xfrm flipV="1">
          <a:off x="3152775" y="11182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96</xdr:row>
      <xdr:rowOff>95250</xdr:rowOff>
    </xdr:from>
    <xdr:to>
      <xdr:col>6</xdr:col>
      <xdr:colOff>0</xdr:colOff>
      <xdr:row>98</xdr:row>
      <xdr:rowOff>95250</xdr:rowOff>
    </xdr:to>
    <xdr:cxnSp macro="">
      <xdr:nvCxnSpPr>
        <xdr:cNvPr id="30" name="Straight Connector 29"/>
        <xdr:cNvCxnSpPr/>
      </xdr:nvCxnSpPr>
      <xdr:spPr>
        <a:xfrm flipV="1">
          <a:off x="3152775" y="10801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92</xdr:row>
      <xdr:rowOff>95250</xdr:rowOff>
    </xdr:from>
    <xdr:to>
      <xdr:col>6</xdr:col>
      <xdr:colOff>0</xdr:colOff>
      <xdr:row>94</xdr:row>
      <xdr:rowOff>95250</xdr:rowOff>
    </xdr:to>
    <xdr:cxnSp macro="">
      <xdr:nvCxnSpPr>
        <xdr:cNvPr id="31" name="Straight Connector 30"/>
        <xdr:cNvCxnSpPr/>
      </xdr:nvCxnSpPr>
      <xdr:spPr>
        <a:xfrm flipV="1">
          <a:off x="3152775" y="10420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95250</xdr:rowOff>
    </xdr:from>
    <xdr:to>
      <xdr:col>6</xdr:col>
      <xdr:colOff>0</xdr:colOff>
      <xdr:row>90</xdr:row>
      <xdr:rowOff>95250</xdr:rowOff>
    </xdr:to>
    <xdr:cxnSp macro="">
      <xdr:nvCxnSpPr>
        <xdr:cNvPr id="32" name="Straight Connector 31"/>
        <xdr:cNvCxnSpPr/>
      </xdr:nvCxnSpPr>
      <xdr:spPr>
        <a:xfrm flipV="1">
          <a:off x="3152775" y="10039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84</xdr:row>
      <xdr:rowOff>95250</xdr:rowOff>
    </xdr:from>
    <xdr:to>
      <xdr:col>6</xdr:col>
      <xdr:colOff>0</xdr:colOff>
      <xdr:row>86</xdr:row>
      <xdr:rowOff>95250</xdr:rowOff>
    </xdr:to>
    <xdr:cxnSp macro="">
      <xdr:nvCxnSpPr>
        <xdr:cNvPr id="33" name="Straight Connector 32"/>
        <xdr:cNvCxnSpPr/>
      </xdr:nvCxnSpPr>
      <xdr:spPr>
        <a:xfrm flipV="1">
          <a:off x="3152775" y="9658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80</xdr:row>
      <xdr:rowOff>95250</xdr:rowOff>
    </xdr:from>
    <xdr:to>
      <xdr:col>6</xdr:col>
      <xdr:colOff>0</xdr:colOff>
      <xdr:row>82</xdr:row>
      <xdr:rowOff>95250</xdr:rowOff>
    </xdr:to>
    <xdr:cxnSp macro="">
      <xdr:nvCxnSpPr>
        <xdr:cNvPr id="34" name="Straight Connector 33"/>
        <xdr:cNvCxnSpPr/>
      </xdr:nvCxnSpPr>
      <xdr:spPr>
        <a:xfrm flipV="1">
          <a:off x="3152775" y="9277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95250</xdr:rowOff>
    </xdr:from>
    <xdr:to>
      <xdr:col>6</xdr:col>
      <xdr:colOff>0</xdr:colOff>
      <xdr:row>78</xdr:row>
      <xdr:rowOff>95250</xdr:rowOff>
    </xdr:to>
    <xdr:cxnSp macro="">
      <xdr:nvCxnSpPr>
        <xdr:cNvPr id="35" name="Straight Connector 34"/>
        <xdr:cNvCxnSpPr/>
      </xdr:nvCxnSpPr>
      <xdr:spPr>
        <a:xfrm flipV="1">
          <a:off x="3152775" y="8896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72</xdr:row>
      <xdr:rowOff>95250</xdr:rowOff>
    </xdr:from>
    <xdr:to>
      <xdr:col>6</xdr:col>
      <xdr:colOff>0</xdr:colOff>
      <xdr:row>74</xdr:row>
      <xdr:rowOff>95250</xdr:rowOff>
    </xdr:to>
    <xdr:cxnSp macro="">
      <xdr:nvCxnSpPr>
        <xdr:cNvPr id="36" name="Straight Connector 35"/>
        <xdr:cNvCxnSpPr/>
      </xdr:nvCxnSpPr>
      <xdr:spPr>
        <a:xfrm flipV="1">
          <a:off x="3152775" y="8515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68</xdr:row>
      <xdr:rowOff>95250</xdr:rowOff>
    </xdr:from>
    <xdr:to>
      <xdr:col>6</xdr:col>
      <xdr:colOff>0</xdr:colOff>
      <xdr:row>70</xdr:row>
      <xdr:rowOff>95250</xdr:rowOff>
    </xdr:to>
    <xdr:cxnSp macro="">
      <xdr:nvCxnSpPr>
        <xdr:cNvPr id="37" name="Straight Connector 36"/>
        <xdr:cNvCxnSpPr/>
      </xdr:nvCxnSpPr>
      <xdr:spPr>
        <a:xfrm flipV="1">
          <a:off x="3152775" y="8134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95250</xdr:rowOff>
    </xdr:from>
    <xdr:to>
      <xdr:col>6</xdr:col>
      <xdr:colOff>0</xdr:colOff>
      <xdr:row>66</xdr:row>
      <xdr:rowOff>95250</xdr:rowOff>
    </xdr:to>
    <xdr:cxnSp macro="">
      <xdr:nvCxnSpPr>
        <xdr:cNvPr id="38" name="Straight Connector 37"/>
        <xdr:cNvCxnSpPr/>
      </xdr:nvCxnSpPr>
      <xdr:spPr>
        <a:xfrm flipV="1">
          <a:off x="3152775" y="7753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60</xdr:row>
      <xdr:rowOff>95250</xdr:rowOff>
    </xdr:from>
    <xdr:to>
      <xdr:col>6</xdr:col>
      <xdr:colOff>0</xdr:colOff>
      <xdr:row>62</xdr:row>
      <xdr:rowOff>95250</xdr:rowOff>
    </xdr:to>
    <xdr:cxnSp macro="">
      <xdr:nvCxnSpPr>
        <xdr:cNvPr id="39" name="Straight Connector 38"/>
        <xdr:cNvCxnSpPr/>
      </xdr:nvCxnSpPr>
      <xdr:spPr>
        <a:xfrm flipV="1">
          <a:off x="3152775" y="7372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95250</xdr:rowOff>
    </xdr:from>
    <xdr:to>
      <xdr:col>6</xdr:col>
      <xdr:colOff>0</xdr:colOff>
      <xdr:row>58</xdr:row>
      <xdr:rowOff>95250</xdr:rowOff>
    </xdr:to>
    <xdr:cxnSp macro="">
      <xdr:nvCxnSpPr>
        <xdr:cNvPr id="40" name="Straight Connector 39"/>
        <xdr:cNvCxnSpPr/>
      </xdr:nvCxnSpPr>
      <xdr:spPr>
        <a:xfrm flipV="1">
          <a:off x="3152775" y="6991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95250</xdr:rowOff>
    </xdr:from>
    <xdr:to>
      <xdr:col>6</xdr:col>
      <xdr:colOff>0</xdr:colOff>
      <xdr:row>54</xdr:row>
      <xdr:rowOff>95250</xdr:rowOff>
    </xdr:to>
    <xdr:cxnSp macro="">
      <xdr:nvCxnSpPr>
        <xdr:cNvPr id="41" name="Straight Connector 40"/>
        <xdr:cNvCxnSpPr/>
      </xdr:nvCxnSpPr>
      <xdr:spPr>
        <a:xfrm flipV="1">
          <a:off x="3152775" y="6610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48</xdr:row>
      <xdr:rowOff>95250</xdr:rowOff>
    </xdr:from>
    <xdr:to>
      <xdr:col>6</xdr:col>
      <xdr:colOff>0</xdr:colOff>
      <xdr:row>50</xdr:row>
      <xdr:rowOff>95250</xdr:rowOff>
    </xdr:to>
    <xdr:cxnSp macro="">
      <xdr:nvCxnSpPr>
        <xdr:cNvPr id="42" name="Straight Connector 41"/>
        <xdr:cNvCxnSpPr/>
      </xdr:nvCxnSpPr>
      <xdr:spPr>
        <a:xfrm flipV="1">
          <a:off x="3152775" y="6229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</xdr:row>
      <xdr:rowOff>95250</xdr:rowOff>
    </xdr:from>
    <xdr:to>
      <xdr:col>6</xdr:col>
      <xdr:colOff>0</xdr:colOff>
      <xdr:row>46</xdr:row>
      <xdr:rowOff>95250</xdr:rowOff>
    </xdr:to>
    <xdr:cxnSp macro="">
      <xdr:nvCxnSpPr>
        <xdr:cNvPr id="43" name="Straight Connector 42"/>
        <xdr:cNvCxnSpPr/>
      </xdr:nvCxnSpPr>
      <xdr:spPr>
        <a:xfrm flipV="1">
          <a:off x="3152775" y="5848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95250</xdr:rowOff>
    </xdr:from>
    <xdr:to>
      <xdr:col>6</xdr:col>
      <xdr:colOff>0</xdr:colOff>
      <xdr:row>42</xdr:row>
      <xdr:rowOff>95250</xdr:rowOff>
    </xdr:to>
    <xdr:cxnSp macro="">
      <xdr:nvCxnSpPr>
        <xdr:cNvPr id="44" name="Straight Connector 43"/>
        <xdr:cNvCxnSpPr/>
      </xdr:nvCxnSpPr>
      <xdr:spPr>
        <a:xfrm flipV="1">
          <a:off x="3152775" y="5467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95250</xdr:rowOff>
    </xdr:from>
    <xdr:to>
      <xdr:col>6</xdr:col>
      <xdr:colOff>0</xdr:colOff>
      <xdr:row>38</xdr:row>
      <xdr:rowOff>95250</xdr:rowOff>
    </xdr:to>
    <xdr:cxnSp macro="">
      <xdr:nvCxnSpPr>
        <xdr:cNvPr id="45" name="Straight Connector 44"/>
        <xdr:cNvCxnSpPr/>
      </xdr:nvCxnSpPr>
      <xdr:spPr>
        <a:xfrm flipV="1">
          <a:off x="3152775" y="5086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95250</xdr:rowOff>
    </xdr:from>
    <xdr:to>
      <xdr:col>6</xdr:col>
      <xdr:colOff>0</xdr:colOff>
      <xdr:row>34</xdr:row>
      <xdr:rowOff>95250</xdr:rowOff>
    </xdr:to>
    <xdr:cxnSp macro="">
      <xdr:nvCxnSpPr>
        <xdr:cNvPr id="46" name="Straight Connector 45"/>
        <xdr:cNvCxnSpPr/>
      </xdr:nvCxnSpPr>
      <xdr:spPr>
        <a:xfrm flipV="1">
          <a:off x="3152775" y="4705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95250</xdr:rowOff>
    </xdr:from>
    <xdr:to>
      <xdr:col>6</xdr:col>
      <xdr:colOff>0</xdr:colOff>
      <xdr:row>30</xdr:row>
      <xdr:rowOff>95250</xdr:rowOff>
    </xdr:to>
    <xdr:cxnSp macro="">
      <xdr:nvCxnSpPr>
        <xdr:cNvPr id="47" name="Straight Connector 46"/>
        <xdr:cNvCxnSpPr/>
      </xdr:nvCxnSpPr>
      <xdr:spPr>
        <a:xfrm flipV="1">
          <a:off x="3152775" y="4324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95250</xdr:rowOff>
    </xdr:from>
    <xdr:to>
      <xdr:col>6</xdr:col>
      <xdr:colOff>0</xdr:colOff>
      <xdr:row>26</xdr:row>
      <xdr:rowOff>95250</xdr:rowOff>
    </xdr:to>
    <xdr:cxnSp macro="">
      <xdr:nvCxnSpPr>
        <xdr:cNvPr id="48" name="Straight Connector 47"/>
        <xdr:cNvCxnSpPr/>
      </xdr:nvCxnSpPr>
      <xdr:spPr>
        <a:xfrm flipV="1">
          <a:off x="3152775" y="3943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20</xdr:row>
      <xdr:rowOff>95250</xdr:rowOff>
    </xdr:from>
    <xdr:to>
      <xdr:col>6</xdr:col>
      <xdr:colOff>0</xdr:colOff>
      <xdr:row>22</xdr:row>
      <xdr:rowOff>95250</xdr:rowOff>
    </xdr:to>
    <xdr:cxnSp macro="">
      <xdr:nvCxnSpPr>
        <xdr:cNvPr id="49" name="Straight Connector 48"/>
        <xdr:cNvCxnSpPr/>
      </xdr:nvCxnSpPr>
      <xdr:spPr>
        <a:xfrm flipV="1">
          <a:off x="3152775" y="3562350"/>
          <a:ext cx="0" cy="19050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</xdr:row>
      <xdr:rowOff>95250</xdr:rowOff>
    </xdr:from>
    <xdr:to>
      <xdr:col>6</xdr:col>
      <xdr:colOff>0</xdr:colOff>
      <xdr:row>18</xdr:row>
      <xdr:rowOff>95250</xdr:rowOff>
    </xdr:to>
    <xdr:cxnSp macro="">
      <xdr:nvCxnSpPr>
        <xdr:cNvPr id="50" name="Straight Connector 49"/>
        <xdr:cNvCxnSpPr/>
      </xdr:nvCxnSpPr>
      <xdr:spPr>
        <a:xfrm flipV="1">
          <a:off x="3152775" y="3276600"/>
          <a:ext cx="0" cy="9525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17</xdr:row>
      <xdr:rowOff>95250</xdr:rowOff>
    </xdr:from>
    <xdr:to>
      <xdr:col>6</xdr:col>
      <xdr:colOff>0</xdr:colOff>
      <xdr:row>17</xdr:row>
      <xdr:rowOff>95250</xdr:rowOff>
    </xdr:to>
    <xdr:cxnSp macro="">
      <xdr:nvCxnSpPr>
        <xdr:cNvPr id="51" name="Straight Connector 50"/>
        <xdr:cNvCxnSpPr/>
      </xdr:nvCxnSpPr>
      <xdr:spPr>
        <a:xfrm flipH="1">
          <a:off x="447676" y="3276600"/>
          <a:ext cx="2705099" cy="0"/>
        </a:xfrm>
        <a:prstGeom prst="line">
          <a:avLst/>
        </a:prstGeom>
        <a:ln w="19050"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</xdr:colOff>
      <xdr:row>17</xdr:row>
      <xdr:rowOff>95250</xdr:rowOff>
    </xdr:from>
    <xdr:to>
      <xdr:col>9</xdr:col>
      <xdr:colOff>0</xdr:colOff>
      <xdr:row>17</xdr:row>
      <xdr:rowOff>95250</xdr:rowOff>
    </xdr:to>
    <xdr:cxnSp macro="">
      <xdr:nvCxnSpPr>
        <xdr:cNvPr id="52" name="Straight Arrow Connector 51"/>
        <xdr:cNvCxnSpPr/>
      </xdr:nvCxnSpPr>
      <xdr:spPr>
        <a:xfrm>
          <a:off x="3714751" y="3803196"/>
          <a:ext cx="265338" cy="0"/>
        </a:xfrm>
        <a:prstGeom prst="straightConnector1">
          <a:avLst/>
        </a:prstGeom>
        <a:ln w="19050">
          <a:solidFill>
            <a:schemeClr val="tx2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17</xdr:row>
      <xdr:rowOff>95250</xdr:rowOff>
    </xdr:from>
    <xdr:to>
      <xdr:col>11</xdr:col>
      <xdr:colOff>0</xdr:colOff>
      <xdr:row>17</xdr:row>
      <xdr:rowOff>95250</xdr:rowOff>
    </xdr:to>
    <xdr:cxnSp macro="">
      <xdr:nvCxnSpPr>
        <xdr:cNvPr id="55" name="Straight Arrow Connector 54"/>
        <xdr:cNvCxnSpPr/>
      </xdr:nvCxnSpPr>
      <xdr:spPr>
        <a:xfrm>
          <a:off x="4293054" y="3803196"/>
          <a:ext cx="312964" cy="0"/>
        </a:xfrm>
        <a:prstGeom prst="straightConnector1">
          <a:avLst/>
        </a:prstGeom>
        <a:ln w="19050">
          <a:solidFill>
            <a:schemeClr val="tx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17</xdr:row>
      <xdr:rowOff>95250</xdr:rowOff>
    </xdr:from>
    <xdr:to>
      <xdr:col>14</xdr:col>
      <xdr:colOff>0</xdr:colOff>
      <xdr:row>17</xdr:row>
      <xdr:rowOff>95250</xdr:rowOff>
    </xdr:to>
    <xdr:cxnSp macro="">
      <xdr:nvCxnSpPr>
        <xdr:cNvPr id="58" name="Straight Arrow Connector 57"/>
        <xdr:cNvCxnSpPr/>
      </xdr:nvCxnSpPr>
      <xdr:spPr>
        <a:xfrm>
          <a:off x="5320393" y="3803196"/>
          <a:ext cx="898071" cy="0"/>
        </a:xfrm>
        <a:prstGeom prst="straightConnector1">
          <a:avLst/>
        </a:prstGeom>
        <a:ln w="19050">
          <a:solidFill>
            <a:schemeClr val="tx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17</xdr:row>
      <xdr:rowOff>95250</xdr:rowOff>
    </xdr:from>
    <xdr:to>
      <xdr:col>17</xdr:col>
      <xdr:colOff>0</xdr:colOff>
      <xdr:row>17</xdr:row>
      <xdr:rowOff>95250</xdr:rowOff>
    </xdr:to>
    <xdr:cxnSp macro="">
      <xdr:nvCxnSpPr>
        <xdr:cNvPr id="61" name="Straight Arrow Connector 60"/>
        <xdr:cNvCxnSpPr/>
      </xdr:nvCxnSpPr>
      <xdr:spPr>
        <a:xfrm flipH="1">
          <a:off x="6932839" y="3803196"/>
          <a:ext cx="1449161" cy="0"/>
        </a:xfrm>
        <a:prstGeom prst="straightConnector1">
          <a:avLst/>
        </a:prstGeom>
        <a:ln w="19050">
          <a:solidFill>
            <a:schemeClr val="tx2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15876</xdr:colOff>
      <xdr:row>5</xdr:row>
      <xdr:rowOff>47625</xdr:rowOff>
    </xdr:from>
    <xdr:to>
      <xdr:col>15</xdr:col>
      <xdr:colOff>666750</xdr:colOff>
      <xdr:row>8</xdr:row>
      <xdr:rowOff>126999</xdr:rowOff>
    </xdr:to>
    <xdr:pic>
      <xdr:nvPicPr>
        <xdr:cNvPr id="53" name="Grafik 5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2939" y="1087438"/>
          <a:ext cx="650874" cy="650874"/>
        </a:xfrm>
        <a:prstGeom prst="rect">
          <a:avLst/>
        </a:prstGeom>
      </xdr:spPr>
    </xdr:pic>
    <xdr:clientData/>
  </xdr:twoCellAnchor>
  <xdr:twoCellAnchor editAs="oneCell">
    <xdr:from>
      <xdr:col>16</xdr:col>
      <xdr:colOff>7938</xdr:colOff>
      <xdr:row>5</xdr:row>
      <xdr:rowOff>15875</xdr:rowOff>
    </xdr:from>
    <xdr:to>
      <xdr:col>18</xdr:col>
      <xdr:colOff>23813</xdr:colOff>
      <xdr:row>8</xdr:row>
      <xdr:rowOff>177960</xdr:rowOff>
    </xdr:to>
    <xdr:pic>
      <xdr:nvPicPr>
        <xdr:cNvPr id="54" name="Grafik 5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9376" y="1055688"/>
          <a:ext cx="992187" cy="7335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S%20-%20Prices%20%20Terms%20-%20SMART%20-%20dtd%20%2001-07-11%20Tschanne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All Sales System Active Parts"/>
      <sheetName val="1 - 07"/>
      <sheetName val="2 - C07A"/>
      <sheetName val="3 - C07 Concentric"/>
      <sheetName val="4 - C08"/>
      <sheetName val="5 - E20 &amp; E27"/>
      <sheetName val="6 - E33"/>
      <sheetName val="7 - E37"/>
      <sheetName val="8 - E50"/>
      <sheetName val="9 - 01"/>
      <sheetName val="10 - 04"/>
      <sheetName val="11 - 06"/>
      <sheetName val="12 - 07R"/>
      <sheetName val="13 - 08"/>
      <sheetName val="14 - Classic Collet Knobs"/>
      <sheetName val="15 - Soft Touch, Push-on Knobs"/>
      <sheetName val="16 - K1 Metal Knobs"/>
      <sheetName val="17 - Printing &amp; Give Aways"/>
    </sheetNames>
    <sheetDataSet>
      <sheetData sheetId="0">
        <row r="11">
          <cell r="M11" t="str">
            <v>CHF</v>
          </cell>
          <cell r="N11">
            <v>1</v>
          </cell>
        </row>
        <row r="12">
          <cell r="M12" t="str">
            <v>GBP</v>
          </cell>
          <cell r="N12">
            <v>1.5</v>
          </cell>
        </row>
        <row r="13">
          <cell r="M13" t="str">
            <v>USD</v>
          </cell>
          <cell r="N13">
            <v>0.9</v>
          </cell>
        </row>
        <row r="14">
          <cell r="M14" t="str">
            <v>EUR</v>
          </cell>
          <cell r="N14">
            <v>1.3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/>
  <dimension ref="A1:U118"/>
  <sheetViews>
    <sheetView tabSelected="1" zoomScale="120" zoomScaleNormal="120" workbookViewId="0">
      <selection activeCell="U15" sqref="U15"/>
    </sheetView>
  </sheetViews>
  <sheetFormatPr baseColWidth="10" defaultColWidth="8.85546875" defaultRowHeight="15" x14ac:dyDescent="0.25"/>
  <cols>
    <col min="1" max="1" width="6.7109375" customWidth="1"/>
    <col min="2" max="2" width="16.28515625" customWidth="1"/>
    <col min="3" max="3" width="10.7109375" customWidth="1"/>
    <col min="4" max="4" width="11.28515625" customWidth="1"/>
    <col min="5" max="5" width="1.7109375" customWidth="1"/>
    <col min="6" max="7" width="2.7109375" customWidth="1"/>
    <col min="8" max="9" width="4" customWidth="1"/>
    <col min="10" max="10" width="4.7109375" style="2" customWidth="1"/>
    <col min="11" max="11" width="4.7109375" style="7" customWidth="1"/>
    <col min="12" max="12" width="10.7109375" style="2" customWidth="1"/>
    <col min="13" max="13" width="10.7109375" style="5" customWidth="1"/>
    <col min="14" max="14" width="2.7109375" style="6" customWidth="1"/>
    <col min="15" max="16" width="10.7109375" style="1" customWidth="1"/>
    <col min="17" max="17" width="6" customWidth="1"/>
    <col min="18" max="18" width="8.7109375" customWidth="1"/>
    <col min="19" max="19" width="1.7109375" customWidth="1"/>
    <col min="20" max="21" width="2.7109375" customWidth="1"/>
  </cols>
  <sheetData>
    <row r="1" spans="1:20" ht="21.75" thickBot="1" x14ac:dyDescent="0.4">
      <c r="A1" s="46" t="s">
        <v>47</v>
      </c>
    </row>
    <row r="2" spans="1:20" ht="15" customHeight="1" thickBot="1" x14ac:dyDescent="0.3">
      <c r="L2" s="82" t="s">
        <v>25</v>
      </c>
      <c r="M2" s="83"/>
      <c r="O2" s="84" t="s">
        <v>26</v>
      </c>
      <c r="P2" s="85"/>
    </row>
    <row r="3" spans="1:20" ht="15" customHeight="1" x14ac:dyDescent="0.25">
      <c r="A3" s="8" t="s">
        <v>39</v>
      </c>
      <c r="L3" s="50"/>
      <c r="M3" s="50"/>
    </row>
    <row r="4" spans="1:20" ht="15" customHeight="1" x14ac:dyDescent="0.25">
      <c r="A4" s="58" t="s">
        <v>45</v>
      </c>
      <c r="B4" s="59"/>
      <c r="C4" s="59"/>
      <c r="D4" s="59"/>
      <c r="E4" s="59"/>
      <c r="F4" s="59"/>
      <c r="G4" s="59"/>
      <c r="H4" s="59"/>
      <c r="I4" s="59"/>
      <c r="J4" s="60"/>
      <c r="K4" s="61"/>
      <c r="L4" s="60"/>
      <c r="M4" s="62"/>
      <c r="N4" s="63"/>
      <c r="O4" s="64"/>
      <c r="P4" s="64"/>
      <c r="Q4" s="59"/>
      <c r="R4" s="59"/>
      <c r="S4" s="59"/>
      <c r="T4" s="59"/>
    </row>
    <row r="5" spans="1:20" ht="15" customHeight="1" x14ac:dyDescent="0.25">
      <c r="A5" s="58" t="s">
        <v>41</v>
      </c>
      <c r="B5" s="59"/>
      <c r="C5" s="59"/>
      <c r="D5" s="59"/>
      <c r="E5" s="59"/>
      <c r="F5" s="59"/>
      <c r="G5" s="59"/>
      <c r="H5" s="59"/>
      <c r="I5" s="59"/>
      <c r="J5" s="60"/>
      <c r="K5" s="61"/>
      <c r="L5" s="60"/>
      <c r="M5" s="62"/>
      <c r="N5" s="63"/>
      <c r="O5" s="64"/>
      <c r="P5" s="64"/>
      <c r="Q5" s="59"/>
      <c r="R5" s="59"/>
      <c r="S5" s="59"/>
      <c r="T5" s="59"/>
    </row>
    <row r="6" spans="1:20" ht="15" customHeight="1" x14ac:dyDescent="0.25">
      <c r="A6" s="4" t="s">
        <v>48</v>
      </c>
      <c r="B6" s="59"/>
      <c r="C6" s="59"/>
      <c r="D6" s="59"/>
      <c r="E6" s="59"/>
      <c r="F6" s="59"/>
      <c r="G6" s="59"/>
      <c r="H6" s="59"/>
      <c r="I6" s="59"/>
      <c r="J6" s="60"/>
      <c r="K6" s="61"/>
      <c r="L6" s="60"/>
      <c r="M6" s="62"/>
      <c r="N6" s="63"/>
      <c r="O6" s="64"/>
      <c r="P6" s="64"/>
      <c r="Q6" s="59"/>
      <c r="R6" s="59"/>
      <c r="S6" s="59"/>
      <c r="T6" s="59"/>
    </row>
    <row r="7" spans="1:20" ht="15" customHeight="1" x14ac:dyDescent="0.25">
      <c r="A7" s="58" t="s">
        <v>44</v>
      </c>
      <c r="B7" s="59"/>
      <c r="C7" s="59"/>
      <c r="D7" s="59"/>
      <c r="E7" s="59"/>
      <c r="F7" s="59"/>
      <c r="G7" s="59"/>
      <c r="H7" s="59"/>
      <c r="I7" s="59"/>
      <c r="J7" s="60"/>
      <c r="K7" s="61"/>
      <c r="L7" s="60"/>
      <c r="M7" s="62"/>
      <c r="N7" s="63"/>
      <c r="O7" s="64"/>
      <c r="P7" s="64"/>
      <c r="Q7" s="59"/>
      <c r="R7" s="59"/>
      <c r="S7" s="59"/>
      <c r="T7" s="59"/>
    </row>
    <row r="8" spans="1:20" ht="15" customHeight="1" x14ac:dyDescent="0.25">
      <c r="A8" s="58" t="s">
        <v>49</v>
      </c>
      <c r="B8" s="59"/>
      <c r="C8" s="59"/>
      <c r="D8" s="59"/>
      <c r="E8" s="59"/>
      <c r="F8" s="59"/>
      <c r="G8" s="59"/>
      <c r="H8" s="59"/>
      <c r="I8" s="59"/>
      <c r="J8" s="60"/>
      <c r="K8" s="61"/>
      <c r="L8" s="60"/>
      <c r="M8" s="62"/>
      <c r="N8" s="63"/>
      <c r="O8" s="64"/>
      <c r="P8" s="64"/>
      <c r="Q8" s="59"/>
      <c r="R8" s="59"/>
      <c r="S8" s="59"/>
      <c r="T8" s="59"/>
    </row>
    <row r="9" spans="1:20" ht="15" customHeight="1" x14ac:dyDescent="0.25">
      <c r="A9" s="58" t="s">
        <v>42</v>
      </c>
      <c r="B9" s="59"/>
      <c r="C9" s="59"/>
      <c r="D9" s="59"/>
      <c r="E9" s="59"/>
      <c r="F9" s="59"/>
      <c r="G9" s="59"/>
      <c r="H9" s="59"/>
      <c r="I9" s="59"/>
      <c r="J9" s="60"/>
      <c r="K9" s="61"/>
      <c r="L9" s="60"/>
      <c r="M9" s="62"/>
      <c r="N9" s="63"/>
      <c r="O9" s="64"/>
      <c r="P9" s="64"/>
      <c r="Q9" s="59"/>
      <c r="R9" s="59"/>
      <c r="S9" s="59"/>
      <c r="T9" s="59"/>
    </row>
    <row r="10" spans="1:20" ht="15" customHeight="1" x14ac:dyDescent="0.25">
      <c r="A10" s="4" t="s">
        <v>52</v>
      </c>
      <c r="B10" s="59"/>
      <c r="C10" s="59"/>
      <c r="D10" s="59"/>
      <c r="E10" s="59"/>
      <c r="F10" s="59"/>
      <c r="G10" s="59"/>
      <c r="H10" s="59"/>
      <c r="I10" s="59"/>
      <c r="J10" s="60"/>
      <c r="K10" s="61"/>
      <c r="L10" s="60"/>
      <c r="M10" s="62"/>
      <c r="N10" s="63"/>
      <c r="O10" s="64"/>
      <c r="P10" s="64"/>
      <c r="Q10" s="59"/>
      <c r="R10" s="59"/>
      <c r="S10" s="59"/>
      <c r="T10" s="59"/>
    </row>
    <row r="11" spans="1:20" ht="15" customHeight="1" x14ac:dyDescent="0.25">
      <c r="A11" s="4"/>
    </row>
    <row r="12" spans="1:20" ht="15" customHeight="1" thickBot="1" x14ac:dyDescent="0.3">
      <c r="A12" s="4"/>
    </row>
    <row r="13" spans="1:20" ht="15" customHeight="1" thickBot="1" x14ac:dyDescent="0.3">
      <c r="A13" s="4"/>
      <c r="D13" s="47" t="s">
        <v>43</v>
      </c>
      <c r="E13" s="14"/>
      <c r="F13" s="86">
        <v>100000</v>
      </c>
      <c r="G13" s="87"/>
      <c r="H13" s="87"/>
      <c r="I13" s="87"/>
      <c r="J13" s="88"/>
    </row>
    <row r="14" spans="1:20" ht="15" customHeight="1" x14ac:dyDescent="0.25">
      <c r="A14" s="13"/>
      <c r="D14" s="47"/>
      <c r="E14" s="14"/>
      <c r="F14" s="51"/>
      <c r="G14" s="51"/>
      <c r="H14" s="51"/>
      <c r="I14" s="51"/>
      <c r="J14" s="51"/>
      <c r="K14" s="16"/>
      <c r="L14" s="15"/>
      <c r="M14" s="13"/>
      <c r="N14" s="17"/>
      <c r="O14" s="17"/>
      <c r="P14" s="17"/>
    </row>
    <row r="15" spans="1:20" ht="1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5"/>
      <c r="K15" s="16"/>
      <c r="L15" s="89" t="s">
        <v>38</v>
      </c>
      <c r="M15" s="90"/>
      <c r="N15" s="17"/>
      <c r="O15" s="91" t="s">
        <v>40</v>
      </c>
      <c r="P15" s="91"/>
    </row>
    <row r="16" spans="1:20" ht="15" customHeight="1" x14ac:dyDescent="0.25">
      <c r="A16" s="13"/>
      <c r="B16" s="13"/>
      <c r="C16" s="48" t="s">
        <v>50</v>
      </c>
      <c r="D16" s="52" t="s">
        <v>34</v>
      </c>
      <c r="E16" s="45"/>
      <c r="F16" s="92" t="s">
        <v>51</v>
      </c>
      <c r="G16" s="93"/>
      <c r="H16" s="19"/>
      <c r="I16" s="19"/>
      <c r="J16" s="20" t="s">
        <v>29</v>
      </c>
      <c r="K16" s="21"/>
      <c r="L16" s="22" t="s">
        <v>36</v>
      </c>
      <c r="M16" s="20" t="s">
        <v>37</v>
      </c>
      <c r="N16" s="23"/>
      <c r="O16" s="22" t="s">
        <v>30</v>
      </c>
      <c r="P16" s="20" t="s">
        <v>31</v>
      </c>
    </row>
    <row r="17" spans="1:18" ht="15" customHeight="1" thickBot="1" x14ac:dyDescent="0.3">
      <c r="A17" s="13"/>
      <c r="B17" s="13"/>
      <c r="C17" s="13"/>
      <c r="D17" s="13"/>
      <c r="E17" s="13"/>
      <c r="F17" s="55"/>
      <c r="G17" s="55"/>
      <c r="H17" s="13"/>
      <c r="I17" s="13"/>
      <c r="J17" s="13"/>
      <c r="K17" s="12"/>
      <c r="L17" s="24"/>
      <c r="M17" s="55"/>
      <c r="N17" s="25"/>
      <c r="O17" s="24"/>
      <c r="P17" s="55"/>
    </row>
    <row r="18" spans="1:18" ht="8.1" customHeight="1" x14ac:dyDescent="0.25">
      <c r="A18" s="66" t="s">
        <v>0</v>
      </c>
      <c r="B18" s="13"/>
      <c r="C18" s="13"/>
      <c r="D18" s="13"/>
      <c r="E18" s="13"/>
      <c r="F18" s="55"/>
      <c r="G18" s="55"/>
      <c r="H18" s="13"/>
      <c r="I18" s="13"/>
      <c r="J18" s="67">
        <v>24</v>
      </c>
      <c r="K18" s="27"/>
      <c r="L18" s="69">
        <f>L22+M20</f>
        <v>0</v>
      </c>
      <c r="M18" s="45"/>
      <c r="N18" s="25"/>
      <c r="O18" s="71">
        <f>LOG10(SUM($D20:$D$108)/SUM($D$20:$D$108))*20</f>
        <v>0</v>
      </c>
      <c r="P18" s="28"/>
      <c r="R18" s="66" t="s">
        <v>35</v>
      </c>
    </row>
    <row r="19" spans="1:18" ht="8.1" customHeight="1" thickBot="1" x14ac:dyDescent="0.3">
      <c r="A19" s="66"/>
      <c r="B19" s="13"/>
      <c r="C19" s="13"/>
      <c r="D19" s="13"/>
      <c r="E19" s="13"/>
      <c r="F19" s="55"/>
      <c r="G19" s="55"/>
      <c r="H19" s="13"/>
      <c r="I19" s="13"/>
      <c r="J19" s="68"/>
      <c r="K19" s="27"/>
      <c r="L19" s="70"/>
      <c r="M19" s="45"/>
      <c r="N19" s="25"/>
      <c r="O19" s="72"/>
      <c r="P19" s="28"/>
      <c r="R19" s="66"/>
    </row>
    <row r="20" spans="1:18" ht="8.1" customHeight="1" x14ac:dyDescent="0.25">
      <c r="A20" s="13"/>
      <c r="B20" s="81" t="s">
        <v>28</v>
      </c>
      <c r="C20" s="73">
        <f>($F$13*10^(L18/20))-SUM(C24:C$109)</f>
        <v>20567.176527571835</v>
      </c>
      <c r="D20" s="74">
        <f>VLOOKUP(C20,'E96 resistor values'!$A$2:$A$826,1,TRUE)</f>
        <v>20500</v>
      </c>
      <c r="E20" s="24"/>
      <c r="F20" s="66" t="s">
        <v>2</v>
      </c>
      <c r="G20" s="66"/>
      <c r="H20" s="29"/>
      <c r="I20" s="29"/>
      <c r="J20" s="55"/>
      <c r="K20" s="21"/>
      <c r="L20" s="30"/>
      <c r="M20" s="75">
        <v>2</v>
      </c>
      <c r="N20" s="31"/>
      <c r="O20" s="33"/>
      <c r="P20" s="71">
        <f>O18-O22</f>
        <v>2.016188671270398</v>
      </c>
    </row>
    <row r="21" spans="1:18" ht="8.1" customHeight="1" thickBot="1" x14ac:dyDescent="0.3">
      <c r="A21" s="13"/>
      <c r="B21" s="81"/>
      <c r="C21" s="73"/>
      <c r="D21" s="74"/>
      <c r="E21" s="55"/>
      <c r="F21" s="66"/>
      <c r="G21" s="66"/>
      <c r="H21" s="29"/>
      <c r="I21" s="29"/>
      <c r="J21" s="55"/>
      <c r="K21" s="21"/>
      <c r="L21" s="30"/>
      <c r="M21" s="76"/>
      <c r="N21" s="31"/>
      <c r="O21" s="33"/>
      <c r="P21" s="72"/>
    </row>
    <row r="22" spans="1:18" ht="8.1" customHeight="1" x14ac:dyDescent="0.25">
      <c r="A22" s="13"/>
      <c r="B22" s="13"/>
      <c r="C22" s="47"/>
      <c r="D22" s="57"/>
      <c r="E22" s="13"/>
      <c r="F22" s="55"/>
      <c r="G22" s="55"/>
      <c r="H22" s="26"/>
      <c r="I22" s="26"/>
      <c r="J22" s="67">
        <v>23</v>
      </c>
      <c r="K22" s="27"/>
      <c r="L22" s="69">
        <f>L26+M24</f>
        <v>-2</v>
      </c>
      <c r="M22" s="34"/>
      <c r="N22" s="35"/>
      <c r="O22" s="71">
        <f>LOG10(SUM($D24:$D$108)/SUM($D$20:$D$108))*20</f>
        <v>-2.016188671270398</v>
      </c>
      <c r="P22" s="36"/>
    </row>
    <row r="23" spans="1:18" ht="8.1" customHeight="1" thickBot="1" x14ac:dyDescent="0.3">
      <c r="A23" s="13"/>
      <c r="B23" s="13"/>
      <c r="C23" s="47"/>
      <c r="D23" s="57"/>
      <c r="E23" s="13"/>
      <c r="F23" s="55"/>
      <c r="G23" s="55"/>
      <c r="H23" s="26"/>
      <c r="I23" s="26"/>
      <c r="J23" s="68"/>
      <c r="K23" s="27"/>
      <c r="L23" s="70"/>
      <c r="M23" s="34"/>
      <c r="N23" s="35"/>
      <c r="O23" s="72"/>
      <c r="P23" s="36"/>
    </row>
    <row r="24" spans="1:18" ht="8.1" customHeight="1" x14ac:dyDescent="0.25">
      <c r="A24" s="13"/>
      <c r="B24" s="13"/>
      <c r="C24" s="73">
        <f>($F$13*10^(L22/20))-SUM(C28:C$109)</f>
        <v>16337.089024408815</v>
      </c>
      <c r="D24" s="74">
        <f>VLOOKUP(C24,'E96 resistor values'!$A$2:$A$826,1,TRUE)</f>
        <v>16200</v>
      </c>
      <c r="E24" s="24"/>
      <c r="F24" s="66" t="s">
        <v>3</v>
      </c>
      <c r="G24" s="66"/>
      <c r="H24" s="29"/>
      <c r="I24" s="29"/>
      <c r="J24" s="55"/>
      <c r="K24" s="21"/>
      <c r="L24" s="32"/>
      <c r="M24" s="75">
        <v>2</v>
      </c>
      <c r="N24" s="31"/>
      <c r="O24" s="37"/>
      <c r="P24" s="71">
        <f>O22-O26</f>
        <v>2.0087347811859599</v>
      </c>
    </row>
    <row r="25" spans="1:18" ht="8.1" customHeight="1" thickBot="1" x14ac:dyDescent="0.3">
      <c r="A25" s="13"/>
      <c r="B25" s="13"/>
      <c r="C25" s="73"/>
      <c r="D25" s="74"/>
      <c r="E25" s="55"/>
      <c r="F25" s="66"/>
      <c r="G25" s="66"/>
      <c r="H25" s="29"/>
      <c r="I25" s="29"/>
      <c r="J25" s="55"/>
      <c r="K25" s="21"/>
      <c r="L25" s="32"/>
      <c r="M25" s="76"/>
      <c r="N25" s="31"/>
      <c r="O25" s="37"/>
      <c r="P25" s="72"/>
    </row>
    <row r="26" spans="1:18" ht="8.1" customHeight="1" x14ac:dyDescent="0.25">
      <c r="A26" s="13"/>
      <c r="B26" s="13"/>
      <c r="C26" s="47"/>
      <c r="D26" s="57"/>
      <c r="E26" s="13"/>
      <c r="F26" s="55"/>
      <c r="G26" s="55"/>
      <c r="H26" s="26"/>
      <c r="I26" s="26"/>
      <c r="J26" s="67">
        <v>22</v>
      </c>
      <c r="K26" s="27"/>
      <c r="L26" s="69">
        <f>L30+M28</f>
        <v>-4</v>
      </c>
      <c r="M26" s="34"/>
      <c r="N26" s="35"/>
      <c r="O26" s="71">
        <f>LOG10(SUM($D28:$D$108)/SUM($D$20:$D$108))*20</f>
        <v>-4.024923452456358</v>
      </c>
      <c r="P26" s="36"/>
    </row>
    <row r="27" spans="1:18" ht="8.1" customHeight="1" thickBot="1" x14ac:dyDescent="0.3">
      <c r="A27" s="13"/>
      <c r="B27" s="13"/>
      <c r="C27" s="47"/>
      <c r="D27" s="57"/>
      <c r="E27" s="13"/>
      <c r="F27" s="55"/>
      <c r="G27" s="55"/>
      <c r="H27" s="26"/>
      <c r="I27" s="26"/>
      <c r="J27" s="68"/>
      <c r="K27" s="27"/>
      <c r="L27" s="70"/>
      <c r="M27" s="34"/>
      <c r="N27" s="35"/>
      <c r="O27" s="72"/>
      <c r="P27" s="36"/>
    </row>
    <row r="28" spans="1:18" ht="8.1" customHeight="1" x14ac:dyDescent="0.25">
      <c r="A28" s="13"/>
      <c r="B28" s="13"/>
      <c r="C28" s="73">
        <f>($F$13*10^(L26/20))-SUM(C32:C$109)</f>
        <v>12977.011085292099</v>
      </c>
      <c r="D28" s="74">
        <f>VLOOKUP(C28,'E96 resistor values'!$A$2:$A$826,1,TRUE)</f>
        <v>12700</v>
      </c>
      <c r="E28" s="24"/>
      <c r="F28" s="66" t="s">
        <v>4</v>
      </c>
      <c r="G28" s="66"/>
      <c r="H28" s="29"/>
      <c r="I28" s="29"/>
      <c r="J28" s="55"/>
      <c r="K28" s="21"/>
      <c r="L28" s="32"/>
      <c r="M28" s="75">
        <v>2</v>
      </c>
      <c r="N28" s="31"/>
      <c r="O28" s="38"/>
      <c r="P28" s="71">
        <f>O26-O30</f>
        <v>1.981495599502046</v>
      </c>
    </row>
    <row r="29" spans="1:18" ht="8.1" customHeight="1" thickBot="1" x14ac:dyDescent="0.3">
      <c r="A29" s="13"/>
      <c r="B29" s="13"/>
      <c r="C29" s="73"/>
      <c r="D29" s="74"/>
      <c r="E29" s="55"/>
      <c r="F29" s="66"/>
      <c r="G29" s="66"/>
      <c r="H29" s="29"/>
      <c r="I29" s="29"/>
      <c r="J29" s="55"/>
      <c r="K29" s="21"/>
      <c r="L29" s="32"/>
      <c r="M29" s="76"/>
      <c r="N29" s="31"/>
      <c r="O29" s="38"/>
      <c r="P29" s="72"/>
    </row>
    <row r="30" spans="1:18" ht="8.1" customHeight="1" x14ac:dyDescent="0.25">
      <c r="A30" s="13"/>
      <c r="B30" s="13"/>
      <c r="C30" s="47"/>
      <c r="D30" s="57"/>
      <c r="E30" s="13"/>
      <c r="F30" s="55"/>
      <c r="G30" s="55"/>
      <c r="H30" s="26"/>
      <c r="I30" s="26"/>
      <c r="J30" s="67">
        <v>21</v>
      </c>
      <c r="K30" s="27"/>
      <c r="L30" s="69">
        <f>L34+M32</f>
        <v>-6</v>
      </c>
      <c r="M30" s="34"/>
      <c r="N30" s="35"/>
      <c r="O30" s="71">
        <f>LOG10(SUM($D32:$D$108)/SUM($D$20:$D$108))*20</f>
        <v>-6.006419051958404</v>
      </c>
      <c r="P30" s="36"/>
    </row>
    <row r="31" spans="1:18" ht="8.1" customHeight="1" thickBot="1" x14ac:dyDescent="0.3">
      <c r="A31" s="13"/>
      <c r="B31" s="13"/>
      <c r="C31" s="47"/>
      <c r="D31" s="57"/>
      <c r="E31" s="13"/>
      <c r="F31" s="55"/>
      <c r="G31" s="55"/>
      <c r="H31" s="26"/>
      <c r="I31" s="26"/>
      <c r="J31" s="68"/>
      <c r="K31" s="27"/>
      <c r="L31" s="70"/>
      <c r="M31" s="34"/>
      <c r="N31" s="35"/>
      <c r="O31" s="72"/>
      <c r="P31" s="36"/>
    </row>
    <row r="32" spans="1:18" ht="8.1" customHeight="1" x14ac:dyDescent="0.25">
      <c r="A32" s="13"/>
      <c r="B32" s="13"/>
      <c r="C32" s="73">
        <f>($F$13*10^(L30/20))-SUM(C36:C$109)</f>
        <v>10308.006307377502</v>
      </c>
      <c r="D32" s="74">
        <f>VLOOKUP(C32,'E96 resistor values'!$A$2:$A$826,1,TRUE)</f>
        <v>10200</v>
      </c>
      <c r="E32" s="24"/>
      <c r="F32" s="66" t="s">
        <v>5</v>
      </c>
      <c r="G32" s="66"/>
      <c r="H32" s="29"/>
      <c r="I32" s="29"/>
      <c r="J32" s="55"/>
      <c r="K32" s="21"/>
      <c r="L32" s="32"/>
      <c r="M32" s="75">
        <v>2</v>
      </c>
      <c r="N32" s="31"/>
      <c r="O32" s="38"/>
      <c r="P32" s="71">
        <f>O30-O34</f>
        <v>2.001446951270796</v>
      </c>
    </row>
    <row r="33" spans="1:16" ht="8.1" customHeight="1" thickBot="1" x14ac:dyDescent="0.3">
      <c r="A33" s="13"/>
      <c r="B33" s="13"/>
      <c r="C33" s="73"/>
      <c r="D33" s="74"/>
      <c r="E33" s="55"/>
      <c r="F33" s="66"/>
      <c r="G33" s="66"/>
      <c r="H33" s="29"/>
      <c r="I33" s="29"/>
      <c r="J33" s="55"/>
      <c r="K33" s="21"/>
      <c r="L33" s="32"/>
      <c r="M33" s="76"/>
      <c r="N33" s="31"/>
      <c r="O33" s="38"/>
      <c r="P33" s="72"/>
    </row>
    <row r="34" spans="1:16" ht="8.1" customHeight="1" x14ac:dyDescent="0.25">
      <c r="A34" s="13"/>
      <c r="B34" s="13"/>
      <c r="C34" s="47"/>
      <c r="D34" s="57"/>
      <c r="E34" s="13"/>
      <c r="F34" s="55"/>
      <c r="G34" s="55"/>
      <c r="H34" s="26"/>
      <c r="I34" s="26"/>
      <c r="J34" s="67">
        <v>20</v>
      </c>
      <c r="K34" s="27"/>
      <c r="L34" s="69">
        <f>L38+M36</f>
        <v>-8</v>
      </c>
      <c r="M34" s="34"/>
      <c r="N34" s="35"/>
      <c r="O34" s="71">
        <f>LOG10(SUM($D36:$D$108)/SUM($D$20:$D$108))*20</f>
        <v>-8.0078660032291999</v>
      </c>
      <c r="P34" s="36"/>
    </row>
    <row r="35" spans="1:16" ht="8.1" customHeight="1" thickBot="1" x14ac:dyDescent="0.3">
      <c r="A35" s="13"/>
      <c r="B35" s="13"/>
      <c r="C35" s="47"/>
      <c r="D35" s="57"/>
      <c r="E35" s="13"/>
      <c r="F35" s="55"/>
      <c r="G35" s="55"/>
      <c r="H35" s="26"/>
      <c r="I35" s="26"/>
      <c r="J35" s="68"/>
      <c r="K35" s="27"/>
      <c r="L35" s="70"/>
      <c r="M35" s="34"/>
      <c r="N35" s="35"/>
      <c r="O35" s="72"/>
      <c r="P35" s="36"/>
    </row>
    <row r="36" spans="1:16" ht="8.1" customHeight="1" x14ac:dyDescent="0.25">
      <c r="A36" s="13"/>
      <c r="B36" s="13"/>
      <c r="C36" s="73">
        <f>($F$13*10^(L34/20))-SUM(C40:C$109)</f>
        <v>8187.9404536659167</v>
      </c>
      <c r="D36" s="74">
        <f>VLOOKUP(C36,'E96 resistor values'!$A$2:$A$826,1,TRUE)</f>
        <v>8060</v>
      </c>
      <c r="E36" s="24"/>
      <c r="F36" s="66" t="s">
        <v>6</v>
      </c>
      <c r="G36" s="66"/>
      <c r="H36" s="29"/>
      <c r="I36" s="29"/>
      <c r="J36" s="55"/>
      <c r="K36" s="21"/>
      <c r="L36" s="32"/>
      <c r="M36" s="75">
        <v>2</v>
      </c>
      <c r="N36" s="31"/>
      <c r="O36" s="38"/>
      <c r="P36" s="71">
        <f>O34-O38</f>
        <v>1.9901184441360655</v>
      </c>
    </row>
    <row r="37" spans="1:16" ht="8.1" customHeight="1" thickBot="1" x14ac:dyDescent="0.3">
      <c r="A37" s="13"/>
      <c r="B37" s="13"/>
      <c r="C37" s="73"/>
      <c r="D37" s="74"/>
      <c r="E37" s="55"/>
      <c r="F37" s="66"/>
      <c r="G37" s="66"/>
      <c r="H37" s="29"/>
      <c r="I37" s="29"/>
      <c r="J37" s="55"/>
      <c r="K37" s="21"/>
      <c r="L37" s="32"/>
      <c r="M37" s="76"/>
      <c r="N37" s="31"/>
      <c r="O37" s="38"/>
      <c r="P37" s="72"/>
    </row>
    <row r="38" spans="1:16" ht="8.1" customHeight="1" x14ac:dyDescent="0.25">
      <c r="A38" s="13"/>
      <c r="B38" s="13"/>
      <c r="C38" s="47"/>
      <c r="D38" s="57"/>
      <c r="E38" s="13"/>
      <c r="F38" s="45"/>
      <c r="G38" s="45"/>
      <c r="H38" s="21"/>
      <c r="I38" s="21"/>
      <c r="J38" s="67">
        <v>19</v>
      </c>
      <c r="K38" s="27"/>
      <c r="L38" s="69">
        <f>L42+M40</f>
        <v>-10</v>
      </c>
      <c r="M38" s="34"/>
      <c r="N38" s="35"/>
      <c r="O38" s="71">
        <f>LOG10(SUM($D40:$D$108)/SUM($D$20:$D$108))*20</f>
        <v>-9.9979844473652655</v>
      </c>
      <c r="P38" s="36"/>
    </row>
    <row r="39" spans="1:16" ht="8.1" customHeight="1" thickBot="1" x14ac:dyDescent="0.3">
      <c r="A39" s="13"/>
      <c r="B39" s="13"/>
      <c r="C39" s="47"/>
      <c r="D39" s="57"/>
      <c r="E39" s="13"/>
      <c r="F39" s="45"/>
      <c r="G39" s="45"/>
      <c r="H39" s="21"/>
      <c r="I39" s="21"/>
      <c r="J39" s="68"/>
      <c r="K39" s="27"/>
      <c r="L39" s="70"/>
      <c r="M39" s="34"/>
      <c r="N39" s="35"/>
      <c r="O39" s="72"/>
      <c r="P39" s="36"/>
    </row>
    <row r="40" spans="1:16" ht="8.1" customHeight="1" x14ac:dyDescent="0.25">
      <c r="A40" s="13"/>
      <c r="B40" s="13"/>
      <c r="C40" s="73">
        <f>($F$13*10^(L38/20))-SUM(C44:C$109)</f>
        <v>6503.9122865879981</v>
      </c>
      <c r="D40" s="74">
        <f>VLOOKUP(C40,'E96 resistor values'!$A$2:$A$826,1,TRUE)</f>
        <v>6490</v>
      </c>
      <c r="E40" s="24"/>
      <c r="F40" s="66" t="s">
        <v>7</v>
      </c>
      <c r="G40" s="66"/>
      <c r="H40" s="29"/>
      <c r="I40" s="29"/>
      <c r="J40" s="55"/>
      <c r="K40" s="21"/>
      <c r="L40" s="32"/>
      <c r="M40" s="75">
        <v>2</v>
      </c>
      <c r="N40" s="31"/>
      <c r="O40" s="38"/>
      <c r="P40" s="71">
        <f>O38-O42</f>
        <v>2.0182280669079109</v>
      </c>
    </row>
    <row r="41" spans="1:16" ht="8.1" customHeight="1" thickBot="1" x14ac:dyDescent="0.3">
      <c r="A41" s="13"/>
      <c r="B41" s="13"/>
      <c r="C41" s="73"/>
      <c r="D41" s="74"/>
      <c r="E41" s="55"/>
      <c r="F41" s="66"/>
      <c r="G41" s="66"/>
      <c r="H41" s="29"/>
      <c r="I41" s="29"/>
      <c r="J41" s="55"/>
      <c r="K41" s="21"/>
      <c r="L41" s="32"/>
      <c r="M41" s="76"/>
      <c r="N41" s="31"/>
      <c r="O41" s="38"/>
      <c r="P41" s="72"/>
    </row>
    <row r="42" spans="1:16" ht="8.1" customHeight="1" x14ac:dyDescent="0.25">
      <c r="A42" s="13"/>
      <c r="B42" s="13"/>
      <c r="C42" s="47"/>
      <c r="D42" s="57"/>
      <c r="E42" s="13"/>
      <c r="F42" s="45"/>
      <c r="G42" s="45"/>
      <c r="H42" s="21"/>
      <c r="I42" s="21"/>
      <c r="J42" s="67">
        <v>18</v>
      </c>
      <c r="K42" s="27"/>
      <c r="L42" s="69">
        <f>L46+M44</f>
        <v>-12</v>
      </c>
      <c r="M42" s="34"/>
      <c r="N42" s="35"/>
      <c r="O42" s="71">
        <f>LOG10(SUM($D44:$D$108)/SUM($D$20:$D$108))*20</f>
        <v>-12.016212514273176</v>
      </c>
      <c r="P42" s="36"/>
    </row>
    <row r="43" spans="1:16" ht="8.1" customHeight="1" thickBot="1" x14ac:dyDescent="0.3">
      <c r="A43" s="13"/>
      <c r="B43" s="13"/>
      <c r="C43" s="47"/>
      <c r="D43" s="57"/>
      <c r="E43" s="13"/>
      <c r="F43" s="45"/>
      <c r="G43" s="45"/>
      <c r="H43" s="21"/>
      <c r="I43" s="21"/>
      <c r="J43" s="68"/>
      <c r="K43" s="27"/>
      <c r="L43" s="70"/>
      <c r="M43" s="34"/>
      <c r="N43" s="35"/>
      <c r="O43" s="72"/>
      <c r="P43" s="36"/>
    </row>
    <row r="44" spans="1:16" ht="8.1" customHeight="1" x14ac:dyDescent="0.25">
      <c r="A44" s="13"/>
      <c r="B44" s="13"/>
      <c r="C44" s="73">
        <f>($F$13*10^(L42/20))-SUM(C48:C$109)</f>
        <v>5166.2411654070129</v>
      </c>
      <c r="D44" s="74">
        <f>VLOOKUP(C44,'E96 resistor values'!$A$2:$A$826,1,TRUE)</f>
        <v>5110</v>
      </c>
      <c r="E44" s="24"/>
      <c r="F44" s="66" t="s">
        <v>8</v>
      </c>
      <c r="G44" s="66"/>
      <c r="H44" s="29"/>
      <c r="I44" s="29"/>
      <c r="J44" s="55"/>
      <c r="K44" s="21"/>
      <c r="L44" s="32"/>
      <c r="M44" s="75">
        <v>2</v>
      </c>
      <c r="N44" s="31"/>
      <c r="O44" s="38"/>
      <c r="P44" s="71">
        <f>O42-O46</f>
        <v>2.0030563941255171</v>
      </c>
    </row>
    <row r="45" spans="1:16" ht="8.1" customHeight="1" thickBot="1" x14ac:dyDescent="0.3">
      <c r="A45" s="13"/>
      <c r="B45" s="13"/>
      <c r="C45" s="73"/>
      <c r="D45" s="74"/>
      <c r="E45" s="55"/>
      <c r="F45" s="66"/>
      <c r="G45" s="66"/>
      <c r="H45" s="29"/>
      <c r="I45" s="29"/>
      <c r="J45" s="55"/>
      <c r="K45" s="21"/>
      <c r="L45" s="32"/>
      <c r="M45" s="76"/>
      <c r="N45" s="31"/>
      <c r="O45" s="38"/>
      <c r="P45" s="72"/>
    </row>
    <row r="46" spans="1:16" ht="8.1" customHeight="1" x14ac:dyDescent="0.25">
      <c r="A46" s="13"/>
      <c r="B46" s="13"/>
      <c r="C46" s="47"/>
      <c r="D46" s="57"/>
      <c r="E46" s="13"/>
      <c r="F46" s="55"/>
      <c r="G46" s="55"/>
      <c r="H46" s="26"/>
      <c r="I46" s="26"/>
      <c r="J46" s="67">
        <v>17</v>
      </c>
      <c r="K46" s="27"/>
      <c r="L46" s="69">
        <f>L50+M48</f>
        <v>-14</v>
      </c>
      <c r="M46" s="34"/>
      <c r="N46" s="35"/>
      <c r="O46" s="71">
        <f>LOG10(SUM($D48:$D$108)/SUM($D$20:$D$108))*20</f>
        <v>-14.019268908398693</v>
      </c>
      <c r="P46" s="36"/>
    </row>
    <row r="47" spans="1:16" ht="8.1" customHeight="1" thickBot="1" x14ac:dyDescent="0.3">
      <c r="A47" s="13"/>
      <c r="B47" s="13"/>
      <c r="C47" s="47"/>
      <c r="D47" s="57"/>
      <c r="E47" s="13"/>
      <c r="F47" s="55"/>
      <c r="G47" s="55"/>
      <c r="H47" s="26"/>
      <c r="I47" s="26"/>
      <c r="J47" s="68"/>
      <c r="K47" s="27"/>
      <c r="L47" s="70"/>
      <c r="M47" s="34"/>
      <c r="N47" s="35"/>
      <c r="O47" s="72"/>
      <c r="P47" s="36"/>
    </row>
    <row r="48" spans="1:16" ht="8.1" customHeight="1" x14ac:dyDescent="0.25">
      <c r="A48" s="13"/>
      <c r="B48" s="13"/>
      <c r="C48" s="73">
        <f>($F$13*10^(L46/20))-SUM(C52:C$109)</f>
        <v>4103.6912250776641</v>
      </c>
      <c r="D48" s="74">
        <f>VLOOKUP(C48,'E96 resistor values'!$A$2:$A$826,1,TRUE)</f>
        <v>4020</v>
      </c>
      <c r="E48" s="24"/>
      <c r="F48" s="66" t="s">
        <v>9</v>
      </c>
      <c r="G48" s="66"/>
      <c r="H48" s="29"/>
      <c r="I48" s="29"/>
      <c r="J48" s="55"/>
      <c r="K48" s="21"/>
      <c r="L48" s="32"/>
      <c r="M48" s="75">
        <v>2</v>
      </c>
      <c r="N48" s="31"/>
      <c r="O48" s="38"/>
      <c r="P48" s="71">
        <f>O46-O50</f>
        <v>1.982211208772604</v>
      </c>
    </row>
    <row r="49" spans="1:16" ht="8.1" customHeight="1" thickBot="1" x14ac:dyDescent="0.3">
      <c r="A49" s="13"/>
      <c r="B49" s="13"/>
      <c r="C49" s="73"/>
      <c r="D49" s="74"/>
      <c r="E49" s="55"/>
      <c r="F49" s="66"/>
      <c r="G49" s="66"/>
      <c r="H49" s="29"/>
      <c r="I49" s="29"/>
      <c r="J49" s="55"/>
      <c r="K49" s="21"/>
      <c r="L49" s="32"/>
      <c r="M49" s="76"/>
      <c r="N49" s="31"/>
      <c r="O49" s="38"/>
      <c r="P49" s="72"/>
    </row>
    <row r="50" spans="1:16" ht="8.1" customHeight="1" x14ac:dyDescent="0.25">
      <c r="A50" s="13"/>
      <c r="B50" s="13"/>
      <c r="C50" s="47"/>
      <c r="D50" s="57"/>
      <c r="E50" s="13"/>
      <c r="F50" s="55"/>
      <c r="G50" s="55"/>
      <c r="H50" s="26"/>
      <c r="I50" s="26"/>
      <c r="J50" s="67">
        <v>16</v>
      </c>
      <c r="K50" s="27"/>
      <c r="L50" s="69">
        <f>L54+M52</f>
        <v>-16</v>
      </c>
      <c r="M50" s="34"/>
      <c r="N50" s="35"/>
      <c r="O50" s="71">
        <f>LOG10(SUM($D52:$D$108)/SUM($D$20:$D$108))*20</f>
        <v>-16.001480117171297</v>
      </c>
      <c r="P50" s="36"/>
    </row>
    <row r="51" spans="1:16" ht="8.1" customHeight="1" thickBot="1" x14ac:dyDescent="0.3">
      <c r="A51" s="13"/>
      <c r="B51" s="13"/>
      <c r="C51" s="47"/>
      <c r="D51" s="57"/>
      <c r="E51" s="13"/>
      <c r="F51" s="55"/>
      <c r="G51" s="55"/>
      <c r="H51" s="26"/>
      <c r="I51" s="26"/>
      <c r="J51" s="68"/>
      <c r="K51" s="27"/>
      <c r="L51" s="70"/>
      <c r="M51" s="34"/>
      <c r="N51" s="35"/>
      <c r="O51" s="72"/>
      <c r="P51" s="36"/>
    </row>
    <row r="52" spans="1:16" ht="8.1" customHeight="1" x14ac:dyDescent="0.25">
      <c r="A52" s="13"/>
      <c r="B52" s="13"/>
      <c r="C52" s="73">
        <f>($F$13*10^(L50/20))-SUM(C56:C$109)</f>
        <v>3259.6778066694642</v>
      </c>
      <c r="D52" s="74">
        <f>VLOOKUP(C52,'E96 resistor values'!$A$2:$A$826,1,TRUE)</f>
        <v>3240</v>
      </c>
      <c r="E52" s="24"/>
      <c r="F52" s="66" t="s">
        <v>10</v>
      </c>
      <c r="G52" s="66"/>
      <c r="H52" s="29"/>
      <c r="I52" s="29"/>
      <c r="J52" s="55"/>
      <c r="K52" s="21"/>
      <c r="L52" s="32"/>
      <c r="M52" s="75">
        <v>2</v>
      </c>
      <c r="N52" s="31"/>
      <c r="O52" s="38"/>
      <c r="P52" s="71">
        <f>O50-O54</f>
        <v>2.0102683214091996</v>
      </c>
    </row>
    <row r="53" spans="1:16" ht="8.1" customHeight="1" thickBot="1" x14ac:dyDescent="0.3">
      <c r="A53" s="13"/>
      <c r="B53" s="13"/>
      <c r="C53" s="73"/>
      <c r="D53" s="74"/>
      <c r="E53" s="55"/>
      <c r="F53" s="66"/>
      <c r="G53" s="66"/>
      <c r="H53" s="29"/>
      <c r="I53" s="29"/>
      <c r="J53" s="55"/>
      <c r="K53" s="21"/>
      <c r="L53" s="32"/>
      <c r="M53" s="76"/>
      <c r="N53" s="31"/>
      <c r="O53" s="38"/>
      <c r="P53" s="72"/>
    </row>
    <row r="54" spans="1:16" ht="8.1" customHeight="1" x14ac:dyDescent="0.25">
      <c r="A54" s="13"/>
      <c r="B54" s="13"/>
      <c r="C54" s="47"/>
      <c r="D54" s="57"/>
      <c r="E54" s="13"/>
      <c r="F54" s="45"/>
      <c r="G54" s="45"/>
      <c r="H54" s="21"/>
      <c r="I54" s="21"/>
      <c r="J54" s="67">
        <v>15</v>
      </c>
      <c r="K54" s="27"/>
      <c r="L54" s="69">
        <f>L58+M56</f>
        <v>-18</v>
      </c>
      <c r="M54" s="34"/>
      <c r="N54" s="35"/>
      <c r="O54" s="71">
        <f>LOG10(SUM($D56:$D$108)/SUM($D$20:$D$108))*20</f>
        <v>-18.011748438580497</v>
      </c>
      <c r="P54" s="36"/>
    </row>
    <row r="55" spans="1:16" ht="8.1" customHeight="1" thickBot="1" x14ac:dyDescent="0.3">
      <c r="A55" s="13"/>
      <c r="B55" s="13"/>
      <c r="C55" s="47"/>
      <c r="D55" s="57"/>
      <c r="E55" s="13"/>
      <c r="F55" s="45"/>
      <c r="G55" s="45"/>
      <c r="H55" s="21"/>
      <c r="I55" s="21"/>
      <c r="J55" s="68"/>
      <c r="K55" s="27"/>
      <c r="L55" s="70"/>
      <c r="M55" s="34"/>
      <c r="N55" s="35"/>
      <c r="O55" s="72"/>
      <c r="P55" s="36"/>
    </row>
    <row r="56" spans="1:16" ht="8.1" customHeight="1" x14ac:dyDescent="0.25">
      <c r="A56" s="13"/>
      <c r="B56" s="13"/>
      <c r="C56" s="73">
        <f>($F$13*10^(L54/20))-SUM(C60:C$109)</f>
        <v>2589.2541179416658</v>
      </c>
      <c r="D56" s="74">
        <f>VLOOKUP(C56,'E96 resistor values'!$A$2:$A$826,1,TRUE)</f>
        <v>2550</v>
      </c>
      <c r="E56" s="24"/>
      <c r="F56" s="66" t="s">
        <v>11</v>
      </c>
      <c r="G56" s="66"/>
      <c r="H56" s="29"/>
      <c r="I56" s="29"/>
      <c r="J56" s="55"/>
      <c r="K56" s="21"/>
      <c r="L56" s="32"/>
      <c r="M56" s="75">
        <v>2</v>
      </c>
      <c r="N56" s="31"/>
      <c r="O56" s="38"/>
      <c r="P56" s="71">
        <f>O54-O58</f>
        <v>1.9921757763393053</v>
      </c>
    </row>
    <row r="57" spans="1:16" ht="8.1" customHeight="1" thickBot="1" x14ac:dyDescent="0.3">
      <c r="A57" s="13"/>
      <c r="B57" s="13"/>
      <c r="C57" s="73"/>
      <c r="D57" s="74"/>
      <c r="E57" s="55"/>
      <c r="F57" s="66"/>
      <c r="G57" s="66"/>
      <c r="H57" s="29"/>
      <c r="I57" s="29"/>
      <c r="J57" s="55"/>
      <c r="K57" s="21"/>
      <c r="L57" s="32"/>
      <c r="M57" s="76"/>
      <c r="N57" s="31"/>
      <c r="O57" s="38"/>
      <c r="P57" s="72"/>
    </row>
    <row r="58" spans="1:16" ht="8.1" customHeight="1" x14ac:dyDescent="0.25">
      <c r="A58" s="13"/>
      <c r="B58" s="13"/>
      <c r="C58" s="47"/>
      <c r="D58" s="57"/>
      <c r="E58" s="13"/>
      <c r="F58" s="45"/>
      <c r="G58" s="45"/>
      <c r="H58" s="21"/>
      <c r="I58" s="21"/>
      <c r="J58" s="67">
        <v>14</v>
      </c>
      <c r="K58" s="27"/>
      <c r="L58" s="69">
        <f>L62+M60</f>
        <v>-20</v>
      </c>
      <c r="M58" s="34"/>
      <c r="N58" s="35"/>
      <c r="O58" s="71">
        <f>LOG10(SUM($D60:$D$108)/SUM($D$20:$D$108))*20</f>
        <v>-20.003924214919802</v>
      </c>
      <c r="P58" s="36"/>
    </row>
    <row r="59" spans="1:16" ht="8.1" customHeight="1" thickBot="1" x14ac:dyDescent="0.3">
      <c r="A59" s="13"/>
      <c r="B59" s="13"/>
      <c r="C59" s="47"/>
      <c r="D59" s="57"/>
      <c r="E59" s="13"/>
      <c r="F59" s="45"/>
      <c r="G59" s="45"/>
      <c r="H59" s="21"/>
      <c r="I59" s="21"/>
      <c r="J59" s="68"/>
      <c r="K59" s="27"/>
      <c r="L59" s="70"/>
      <c r="M59" s="34"/>
      <c r="N59" s="35"/>
      <c r="O59" s="72"/>
      <c r="P59" s="36"/>
    </row>
    <row r="60" spans="1:16" ht="8.1" customHeight="1" x14ac:dyDescent="0.25">
      <c r="A60" s="13"/>
      <c r="B60" s="13"/>
      <c r="C60" s="73">
        <f>($F$13*10^(L58/20))-SUM(C64:C$109)</f>
        <v>2056.7176527571901</v>
      </c>
      <c r="D60" s="74">
        <f>VLOOKUP(C60,'E96 resistor values'!$A$2:$A$826,1,TRUE)</f>
        <v>2050</v>
      </c>
      <c r="E60" s="24"/>
      <c r="F60" s="66" t="s">
        <v>12</v>
      </c>
      <c r="G60" s="66"/>
      <c r="H60" s="29"/>
      <c r="I60" s="29"/>
      <c r="J60" s="55"/>
      <c r="K60" s="21"/>
      <c r="L60" s="32"/>
      <c r="M60" s="75">
        <v>2</v>
      </c>
      <c r="N60" s="31"/>
      <c r="O60" s="38"/>
      <c r="P60" s="71">
        <f>O58-O62</f>
        <v>2.0172142586797683</v>
      </c>
    </row>
    <row r="61" spans="1:16" ht="8.1" customHeight="1" thickBot="1" x14ac:dyDescent="0.3">
      <c r="A61" s="13"/>
      <c r="B61" s="13"/>
      <c r="C61" s="73"/>
      <c r="D61" s="74"/>
      <c r="E61" s="55"/>
      <c r="F61" s="66"/>
      <c r="G61" s="66"/>
      <c r="H61" s="29"/>
      <c r="I61" s="29"/>
      <c r="J61" s="55"/>
      <c r="K61" s="21"/>
      <c r="L61" s="32"/>
      <c r="M61" s="76"/>
      <c r="N61" s="31"/>
      <c r="O61" s="38"/>
      <c r="P61" s="72"/>
    </row>
    <row r="62" spans="1:16" ht="8.1" customHeight="1" x14ac:dyDescent="0.25">
      <c r="A62" s="13"/>
      <c r="B62" s="13"/>
      <c r="C62" s="47"/>
      <c r="D62" s="57"/>
      <c r="E62" s="13"/>
      <c r="F62" s="55"/>
      <c r="G62" s="55"/>
      <c r="H62" s="26"/>
      <c r="I62" s="26"/>
      <c r="J62" s="67">
        <v>13</v>
      </c>
      <c r="K62" s="27"/>
      <c r="L62" s="69">
        <f>L66+M64</f>
        <v>-22</v>
      </c>
      <c r="M62" s="34"/>
      <c r="N62" s="35"/>
      <c r="O62" s="71">
        <f>LOG10(SUM($D64:$D$108)/SUM($D$20:$D$108))*20</f>
        <v>-22.021138473599571</v>
      </c>
      <c r="P62" s="36"/>
    </row>
    <row r="63" spans="1:16" ht="8.1" customHeight="1" thickBot="1" x14ac:dyDescent="0.3">
      <c r="A63" s="13"/>
      <c r="B63" s="13"/>
      <c r="C63" s="47"/>
      <c r="D63" s="57"/>
      <c r="E63" s="13"/>
      <c r="F63" s="55"/>
      <c r="G63" s="55"/>
      <c r="H63" s="26"/>
      <c r="I63" s="26"/>
      <c r="J63" s="68"/>
      <c r="K63" s="27"/>
      <c r="L63" s="70"/>
      <c r="M63" s="34"/>
      <c r="N63" s="35"/>
      <c r="O63" s="72"/>
      <c r="P63" s="36"/>
    </row>
    <row r="64" spans="1:16" ht="8.1" customHeight="1" x14ac:dyDescent="0.25">
      <c r="A64" s="13"/>
      <c r="B64" s="13"/>
      <c r="C64" s="73">
        <f>($F$13*10^(L62/20))-SUM(C68:C$109)</f>
        <v>1633.7089024408779</v>
      </c>
      <c r="D64" s="74">
        <f>VLOOKUP(C64,'E96 resistor values'!$A$2:$A$826,1,TRUE)</f>
        <v>1620</v>
      </c>
      <c r="E64" s="24"/>
      <c r="F64" s="66" t="s">
        <v>13</v>
      </c>
      <c r="G64" s="66"/>
      <c r="H64" s="29"/>
      <c r="I64" s="29"/>
      <c r="J64" s="55"/>
      <c r="K64" s="21"/>
      <c r="L64" s="32"/>
      <c r="M64" s="75">
        <v>2</v>
      </c>
      <c r="N64" s="31"/>
      <c r="O64" s="38"/>
      <c r="P64" s="71">
        <f>O62-O66</f>
        <v>2.0100231430328321</v>
      </c>
    </row>
    <row r="65" spans="1:16" ht="8.1" customHeight="1" thickBot="1" x14ac:dyDescent="0.3">
      <c r="A65" s="13"/>
      <c r="B65" s="13"/>
      <c r="C65" s="73"/>
      <c r="D65" s="74"/>
      <c r="E65" s="55"/>
      <c r="F65" s="66"/>
      <c r="G65" s="66"/>
      <c r="H65" s="29"/>
      <c r="I65" s="29"/>
      <c r="J65" s="55"/>
      <c r="K65" s="21"/>
      <c r="L65" s="32"/>
      <c r="M65" s="76"/>
      <c r="N65" s="31"/>
      <c r="O65" s="38"/>
      <c r="P65" s="72"/>
    </row>
    <row r="66" spans="1:16" ht="8.1" customHeight="1" x14ac:dyDescent="0.25">
      <c r="A66" s="13"/>
      <c r="B66" s="13"/>
      <c r="C66" s="47"/>
      <c r="D66" s="57"/>
      <c r="E66" s="13"/>
      <c r="F66" s="45"/>
      <c r="G66" s="45"/>
      <c r="H66" s="21"/>
      <c r="I66" s="21"/>
      <c r="J66" s="67">
        <v>12</v>
      </c>
      <c r="K66" s="27"/>
      <c r="L66" s="69">
        <f>L70+M68</f>
        <v>-24</v>
      </c>
      <c r="M66" s="34"/>
      <c r="N66" s="35"/>
      <c r="O66" s="71">
        <f>LOG10(SUM($D68:$D$108)/SUM($D$20:$D$108))*20</f>
        <v>-24.031161616632403</v>
      </c>
      <c r="P66" s="36"/>
    </row>
    <row r="67" spans="1:16" ht="8.1" customHeight="1" thickBot="1" x14ac:dyDescent="0.3">
      <c r="A67" s="13"/>
      <c r="B67" s="13"/>
      <c r="C67" s="47"/>
      <c r="D67" s="57"/>
      <c r="E67" s="13"/>
      <c r="F67" s="45"/>
      <c r="G67" s="45"/>
      <c r="H67" s="21"/>
      <c r="I67" s="21"/>
      <c r="J67" s="68"/>
      <c r="K67" s="27"/>
      <c r="L67" s="70"/>
      <c r="M67" s="34"/>
      <c r="N67" s="35"/>
      <c r="O67" s="72"/>
      <c r="P67" s="36"/>
    </row>
    <row r="68" spans="1:16" ht="8.1" customHeight="1" x14ac:dyDescent="0.25">
      <c r="A68" s="13"/>
      <c r="B68" s="13"/>
      <c r="C68" s="73">
        <f>($F$13*10^(L66/20))-SUM(C72:C$109)</f>
        <v>1297.7011085292124</v>
      </c>
      <c r="D68" s="74">
        <f>VLOOKUP(C68,'E96 resistor values'!$A$2:$A$826,1,TRUE)</f>
        <v>1270</v>
      </c>
      <c r="E68" s="24"/>
      <c r="F68" s="66" t="s">
        <v>14</v>
      </c>
      <c r="G68" s="66"/>
      <c r="H68" s="29"/>
      <c r="I68" s="29"/>
      <c r="J68" s="55"/>
      <c r="K68" s="21"/>
      <c r="L68" s="32"/>
      <c r="M68" s="75">
        <v>2</v>
      </c>
      <c r="N68" s="31"/>
      <c r="O68" s="38"/>
      <c r="P68" s="71">
        <f>O66-O70</f>
        <v>1.9830948270795012</v>
      </c>
    </row>
    <row r="69" spans="1:16" ht="8.1" customHeight="1" thickBot="1" x14ac:dyDescent="0.3">
      <c r="A69" s="13"/>
      <c r="B69" s="13"/>
      <c r="C69" s="73"/>
      <c r="D69" s="74"/>
      <c r="E69" s="55"/>
      <c r="F69" s="66"/>
      <c r="G69" s="66"/>
      <c r="H69" s="29"/>
      <c r="I69" s="29"/>
      <c r="J69" s="55"/>
      <c r="K69" s="21"/>
      <c r="L69" s="32"/>
      <c r="M69" s="76"/>
      <c r="N69" s="31"/>
      <c r="O69" s="38"/>
      <c r="P69" s="72"/>
    </row>
    <row r="70" spans="1:16" ht="8.1" customHeight="1" x14ac:dyDescent="0.25">
      <c r="A70" s="13"/>
      <c r="B70" s="13"/>
      <c r="C70" s="47"/>
      <c r="D70" s="57"/>
      <c r="E70" s="13"/>
      <c r="F70" s="45"/>
      <c r="G70" s="45"/>
      <c r="H70" s="21"/>
      <c r="I70" s="21"/>
      <c r="J70" s="67">
        <v>11</v>
      </c>
      <c r="K70" s="27"/>
      <c r="L70" s="69">
        <f>L74+M72</f>
        <v>-26</v>
      </c>
      <c r="M70" s="34"/>
      <c r="N70" s="35"/>
      <c r="O70" s="71">
        <f>LOG10(SUM($D72:$D$108)/SUM($D$20:$D$108))*20</f>
        <v>-26.014256443711904</v>
      </c>
      <c r="P70" s="36"/>
    </row>
    <row r="71" spans="1:16" ht="8.1" customHeight="1" thickBot="1" x14ac:dyDescent="0.3">
      <c r="A71" s="13"/>
      <c r="B71" s="13"/>
      <c r="C71" s="47"/>
      <c r="D71" s="57"/>
      <c r="E71" s="13"/>
      <c r="F71" s="45"/>
      <c r="G71" s="45"/>
      <c r="H71" s="21"/>
      <c r="I71" s="21"/>
      <c r="J71" s="68"/>
      <c r="K71" s="27"/>
      <c r="L71" s="70"/>
      <c r="M71" s="34"/>
      <c r="N71" s="35"/>
      <c r="O71" s="72"/>
      <c r="P71" s="36"/>
    </row>
    <row r="72" spans="1:16" ht="8.1" customHeight="1" x14ac:dyDescent="0.25">
      <c r="A72" s="13"/>
      <c r="B72" s="13"/>
      <c r="C72" s="73">
        <f>($F$13*10^(L70/20))-SUM(C76:C$109)</f>
        <v>1030.8006307377477</v>
      </c>
      <c r="D72" s="74">
        <f>VLOOKUP(C72,'E96 resistor values'!$A$2:$A$826,1,TRUE)</f>
        <v>1020</v>
      </c>
      <c r="E72" s="24"/>
      <c r="F72" s="66" t="s">
        <v>15</v>
      </c>
      <c r="G72" s="66"/>
      <c r="H72" s="29"/>
      <c r="I72" s="29"/>
      <c r="J72" s="55"/>
      <c r="K72" s="21"/>
      <c r="L72" s="32"/>
      <c r="M72" s="75">
        <v>2</v>
      </c>
      <c r="N72" s="31"/>
      <c r="O72" s="38"/>
      <c r="P72" s="71">
        <f>O70-O74</f>
        <v>2.0034790491909966</v>
      </c>
    </row>
    <row r="73" spans="1:16" ht="8.1" customHeight="1" thickBot="1" x14ac:dyDescent="0.3">
      <c r="A73" s="13"/>
      <c r="B73" s="13"/>
      <c r="C73" s="73"/>
      <c r="D73" s="74"/>
      <c r="E73" s="55"/>
      <c r="F73" s="66"/>
      <c r="G73" s="66"/>
      <c r="H73" s="29"/>
      <c r="I73" s="29"/>
      <c r="J73" s="55"/>
      <c r="K73" s="21"/>
      <c r="L73" s="32"/>
      <c r="M73" s="76"/>
      <c r="N73" s="31"/>
      <c r="O73" s="38"/>
      <c r="P73" s="72"/>
    </row>
    <row r="74" spans="1:16" ht="8.1" customHeight="1" x14ac:dyDescent="0.25">
      <c r="A74" s="13"/>
      <c r="B74" s="13"/>
      <c r="C74" s="47"/>
      <c r="D74" s="57"/>
      <c r="E74" s="13"/>
      <c r="F74" s="55"/>
      <c r="G74" s="55"/>
      <c r="H74" s="26"/>
      <c r="I74" s="26"/>
      <c r="J74" s="67">
        <v>10</v>
      </c>
      <c r="K74" s="27"/>
      <c r="L74" s="69">
        <f>L78+M76</f>
        <v>-28</v>
      </c>
      <c r="M74" s="34"/>
      <c r="N74" s="35"/>
      <c r="O74" s="71">
        <f>LOG10(SUM($D76:$D$108)/SUM($D$20:$D$108))*20</f>
        <v>-28.017735492902901</v>
      </c>
      <c r="P74" s="36"/>
    </row>
    <row r="75" spans="1:16" ht="8.1" customHeight="1" thickBot="1" x14ac:dyDescent="0.3">
      <c r="A75" s="13"/>
      <c r="B75" s="13"/>
      <c r="C75" s="47"/>
      <c r="D75" s="57"/>
      <c r="E75" s="13"/>
      <c r="F75" s="55"/>
      <c r="G75" s="55"/>
      <c r="H75" s="26"/>
      <c r="I75" s="26"/>
      <c r="J75" s="68"/>
      <c r="K75" s="27"/>
      <c r="L75" s="70"/>
      <c r="M75" s="34"/>
      <c r="N75" s="35"/>
      <c r="O75" s="72"/>
      <c r="P75" s="36"/>
    </row>
    <row r="76" spans="1:16" ht="8.1" customHeight="1" x14ac:dyDescent="0.25">
      <c r="A76" s="13"/>
      <c r="B76" s="13"/>
      <c r="C76" s="73">
        <f>($F$13*10^(L74/20))-SUM(C80:C$109)</f>
        <v>818.79404536659422</v>
      </c>
      <c r="D76" s="74">
        <f>VLOOKUP(C76,'E96 resistor values'!$A$2:$A$826,1,TRUE)</f>
        <v>806</v>
      </c>
      <c r="E76" s="24"/>
      <c r="F76" s="66" t="s">
        <v>16</v>
      </c>
      <c r="G76" s="66"/>
      <c r="H76" s="29"/>
      <c r="I76" s="29"/>
      <c r="J76" s="55"/>
      <c r="K76" s="21"/>
      <c r="L76" s="32"/>
      <c r="M76" s="75">
        <v>2</v>
      </c>
      <c r="N76" s="31"/>
      <c r="O76" s="38"/>
      <c r="P76" s="71">
        <f>O74-O78</f>
        <v>1.9926615951629216</v>
      </c>
    </row>
    <row r="77" spans="1:16" ht="8.1" customHeight="1" thickBot="1" x14ac:dyDescent="0.3">
      <c r="A77" s="13"/>
      <c r="B77" s="13"/>
      <c r="C77" s="73"/>
      <c r="D77" s="74"/>
      <c r="E77" s="55"/>
      <c r="F77" s="66"/>
      <c r="G77" s="66"/>
      <c r="H77" s="29"/>
      <c r="I77" s="29"/>
      <c r="J77" s="55"/>
      <c r="K77" s="21"/>
      <c r="L77" s="32"/>
      <c r="M77" s="76"/>
      <c r="N77" s="31"/>
      <c r="O77" s="38"/>
      <c r="P77" s="72"/>
    </row>
    <row r="78" spans="1:16" ht="8.1" customHeight="1" x14ac:dyDescent="0.25">
      <c r="A78" s="13"/>
      <c r="B78" s="13"/>
      <c r="C78" s="47"/>
      <c r="D78" s="57"/>
      <c r="E78" s="13"/>
      <c r="F78" s="45"/>
      <c r="G78" s="45"/>
      <c r="H78" s="21"/>
      <c r="I78" s="21"/>
      <c r="J78" s="67">
        <v>9</v>
      </c>
      <c r="K78" s="27"/>
      <c r="L78" s="69">
        <f>L82+M80</f>
        <v>-30</v>
      </c>
      <c r="M78" s="34"/>
      <c r="N78" s="35"/>
      <c r="O78" s="71">
        <f>LOG10(SUM($D80:$D$108)/SUM($D$20:$D$108))*20</f>
        <v>-30.010397088065822</v>
      </c>
      <c r="P78" s="36"/>
    </row>
    <row r="79" spans="1:16" ht="8.1" customHeight="1" thickBot="1" x14ac:dyDescent="0.3">
      <c r="A79" s="13"/>
      <c r="B79" s="13"/>
      <c r="C79" s="47"/>
      <c r="D79" s="57"/>
      <c r="E79" s="13"/>
      <c r="F79" s="45"/>
      <c r="G79" s="45"/>
      <c r="H79" s="21"/>
      <c r="I79" s="21"/>
      <c r="J79" s="68"/>
      <c r="K79" s="27"/>
      <c r="L79" s="70"/>
      <c r="M79" s="34"/>
      <c r="N79" s="35"/>
      <c r="O79" s="72"/>
      <c r="P79" s="36"/>
    </row>
    <row r="80" spans="1:16" ht="8.1" customHeight="1" x14ac:dyDescent="0.25">
      <c r="A80" s="13"/>
      <c r="B80" s="13"/>
      <c r="C80" s="73">
        <f>($F$13*10^(L78/20))-SUM(C84:C$109)</f>
        <v>650.39122865880017</v>
      </c>
      <c r="D80" s="74">
        <f>VLOOKUP(C80,'E96 resistor values'!$A$2:$A$826,1,TRUE)</f>
        <v>649</v>
      </c>
      <c r="E80" s="24"/>
      <c r="F80" s="66" t="s">
        <v>17</v>
      </c>
      <c r="G80" s="66"/>
      <c r="H80" s="29"/>
      <c r="I80" s="29"/>
      <c r="J80" s="55"/>
      <c r="K80" s="21"/>
      <c r="L80" s="32"/>
      <c r="M80" s="75">
        <v>2</v>
      </c>
      <c r="N80" s="31"/>
      <c r="O80" s="38"/>
      <c r="P80" s="71">
        <f>O78-O82</f>
        <v>2.0214777720140802</v>
      </c>
    </row>
    <row r="81" spans="1:16" ht="8.1" customHeight="1" thickBot="1" x14ac:dyDescent="0.3">
      <c r="A81" s="13"/>
      <c r="B81" s="13"/>
      <c r="C81" s="73"/>
      <c r="D81" s="74"/>
      <c r="E81" s="55"/>
      <c r="F81" s="66"/>
      <c r="G81" s="66"/>
      <c r="H81" s="29"/>
      <c r="I81" s="29"/>
      <c r="J81" s="55"/>
      <c r="K81" s="21"/>
      <c r="L81" s="32"/>
      <c r="M81" s="76"/>
      <c r="N81" s="31"/>
      <c r="O81" s="38"/>
      <c r="P81" s="72"/>
    </row>
    <row r="82" spans="1:16" ht="8.1" customHeight="1" x14ac:dyDescent="0.25">
      <c r="A82" s="13"/>
      <c r="B82" s="13"/>
      <c r="C82" s="47"/>
      <c r="D82" s="57"/>
      <c r="E82" s="13"/>
      <c r="F82" s="45"/>
      <c r="G82" s="45"/>
      <c r="H82" s="21"/>
      <c r="I82" s="21"/>
      <c r="J82" s="67">
        <v>8</v>
      </c>
      <c r="K82" s="27"/>
      <c r="L82" s="69">
        <f>L86+M84</f>
        <v>-32</v>
      </c>
      <c r="M82" s="34"/>
      <c r="N82" s="35"/>
      <c r="O82" s="71">
        <f>LOG10(SUM($D84:$D$108)/SUM($D$20:$D$108))*20</f>
        <v>-32.031874860079903</v>
      </c>
      <c r="P82" s="36"/>
    </row>
    <row r="83" spans="1:16" ht="8.1" customHeight="1" thickBot="1" x14ac:dyDescent="0.3">
      <c r="A83" s="13"/>
      <c r="B83" s="13"/>
      <c r="C83" s="47"/>
      <c r="D83" s="57"/>
      <c r="E83" s="13"/>
      <c r="F83" s="45"/>
      <c r="G83" s="45"/>
      <c r="H83" s="21"/>
      <c r="I83" s="21"/>
      <c r="J83" s="68"/>
      <c r="K83" s="27"/>
      <c r="L83" s="70"/>
      <c r="M83" s="34"/>
      <c r="N83" s="35"/>
      <c r="O83" s="72"/>
      <c r="P83" s="36"/>
    </row>
    <row r="84" spans="1:16" ht="8.1" customHeight="1" x14ac:dyDescent="0.25">
      <c r="A84" s="13"/>
      <c r="B84" s="13"/>
      <c r="C84" s="73">
        <f>($F$13*10^(L82/20))-SUM(C88:C$109)</f>
        <v>516.62411654069911</v>
      </c>
      <c r="D84" s="74">
        <f>VLOOKUP(C84,'E96 resistor values'!$A$2:$A$826,1,TRUE)</f>
        <v>511</v>
      </c>
      <c r="E84" s="24"/>
      <c r="F84" s="66" t="s">
        <v>18</v>
      </c>
      <c r="G84" s="66"/>
      <c r="H84" s="29"/>
      <c r="I84" s="29"/>
      <c r="J84" s="55"/>
      <c r="K84" s="21"/>
      <c r="L84" s="32"/>
      <c r="M84" s="75">
        <v>2</v>
      </c>
      <c r="N84" s="31"/>
      <c r="O84" s="38"/>
      <c r="P84" s="71">
        <f>O82-O86</f>
        <v>2.0071233297102751</v>
      </c>
    </row>
    <row r="85" spans="1:16" ht="8.1" customHeight="1" thickBot="1" x14ac:dyDescent="0.3">
      <c r="A85" s="13"/>
      <c r="B85" s="13"/>
      <c r="C85" s="73"/>
      <c r="D85" s="74"/>
      <c r="E85" s="55"/>
      <c r="F85" s="66"/>
      <c r="G85" s="66"/>
      <c r="H85" s="29"/>
      <c r="I85" s="29"/>
      <c r="J85" s="55"/>
      <c r="K85" s="21"/>
      <c r="L85" s="32"/>
      <c r="M85" s="76"/>
      <c r="N85" s="31"/>
      <c r="O85" s="38"/>
      <c r="P85" s="72"/>
    </row>
    <row r="86" spans="1:16" ht="8.1" customHeight="1" x14ac:dyDescent="0.25">
      <c r="A86" s="13"/>
      <c r="B86" s="13"/>
      <c r="C86" s="47"/>
      <c r="D86" s="57"/>
      <c r="E86" s="13"/>
      <c r="F86" s="55"/>
      <c r="G86" s="55"/>
      <c r="H86" s="26"/>
      <c r="I86" s="26"/>
      <c r="J86" s="67">
        <v>7</v>
      </c>
      <c r="K86" s="27"/>
      <c r="L86" s="69">
        <f>L90+M88</f>
        <v>-34</v>
      </c>
      <c r="M86" s="34"/>
      <c r="N86" s="35"/>
      <c r="O86" s="71">
        <f>LOG10(SUM($D88:$D$108)/SUM($D$20:$D$108))*20</f>
        <v>-34.038998189790178</v>
      </c>
      <c r="P86" s="36"/>
    </row>
    <row r="87" spans="1:16" ht="8.1" customHeight="1" thickBot="1" x14ac:dyDescent="0.3">
      <c r="A87" s="13"/>
      <c r="B87" s="13"/>
      <c r="C87" s="47"/>
      <c r="D87" s="57"/>
      <c r="E87" s="13"/>
      <c r="F87" s="55"/>
      <c r="G87" s="55"/>
      <c r="H87" s="26"/>
      <c r="I87" s="26"/>
      <c r="J87" s="68"/>
      <c r="K87" s="27"/>
      <c r="L87" s="70"/>
      <c r="M87" s="34"/>
      <c r="N87" s="35"/>
      <c r="O87" s="72"/>
      <c r="P87" s="36"/>
    </row>
    <row r="88" spans="1:16" ht="8.1" customHeight="1" x14ac:dyDescent="0.25">
      <c r="A88" s="13"/>
      <c r="B88" s="13"/>
      <c r="C88" s="73">
        <f>($F$13*10^(L86/20))-SUM(C92:C$109)</f>
        <v>582.72477034612621</v>
      </c>
      <c r="D88" s="74">
        <f>VLOOKUP(C88,'E96 resistor values'!$A$2:$A$826,1,TRUE)</f>
        <v>576</v>
      </c>
      <c r="E88" s="24"/>
      <c r="F88" s="66" t="s">
        <v>19</v>
      </c>
      <c r="G88" s="66"/>
      <c r="H88" s="29"/>
      <c r="I88" s="29"/>
      <c r="J88" s="55"/>
      <c r="K88" s="21"/>
      <c r="L88" s="32"/>
      <c r="M88" s="75">
        <v>3</v>
      </c>
      <c r="N88" s="31"/>
      <c r="O88" s="38"/>
      <c r="P88" s="71">
        <f>O86-O90</f>
        <v>3.0119236029650907</v>
      </c>
    </row>
    <row r="89" spans="1:16" ht="8.1" customHeight="1" thickBot="1" x14ac:dyDescent="0.3">
      <c r="A89" s="13"/>
      <c r="B89" s="13"/>
      <c r="C89" s="73"/>
      <c r="D89" s="74"/>
      <c r="E89" s="55"/>
      <c r="F89" s="66"/>
      <c r="G89" s="66"/>
      <c r="H89" s="29"/>
      <c r="I89" s="29"/>
      <c r="J89" s="55"/>
      <c r="K89" s="21"/>
      <c r="L89" s="32"/>
      <c r="M89" s="76"/>
      <c r="N89" s="31"/>
      <c r="O89" s="38"/>
      <c r="P89" s="72"/>
    </row>
    <row r="90" spans="1:16" ht="8.1" customHeight="1" x14ac:dyDescent="0.25">
      <c r="A90" s="13"/>
      <c r="B90" s="13"/>
      <c r="C90" s="47"/>
      <c r="D90" s="57"/>
      <c r="E90" s="13"/>
      <c r="F90" s="45"/>
      <c r="G90" s="45"/>
      <c r="H90" s="21"/>
      <c r="I90" s="21"/>
      <c r="J90" s="67">
        <v>6</v>
      </c>
      <c r="K90" s="27"/>
      <c r="L90" s="69">
        <f>L94+M92</f>
        <v>-37</v>
      </c>
      <c r="M90" s="34"/>
      <c r="N90" s="35"/>
      <c r="O90" s="71">
        <f>LOG10(SUM($D92:$D$108)/SUM($D$20:$D$108))*20</f>
        <v>-37.050921792755268</v>
      </c>
      <c r="P90" s="36"/>
    </row>
    <row r="91" spans="1:16" ht="8.1" customHeight="1" thickBot="1" x14ac:dyDescent="0.3">
      <c r="A91" s="13"/>
      <c r="B91" s="13"/>
      <c r="C91" s="47"/>
      <c r="D91" s="57"/>
      <c r="E91" s="13"/>
      <c r="F91" s="45"/>
      <c r="G91" s="45"/>
      <c r="H91" s="21"/>
      <c r="I91" s="21"/>
      <c r="J91" s="68"/>
      <c r="K91" s="27"/>
      <c r="L91" s="70"/>
      <c r="M91" s="34"/>
      <c r="N91" s="35"/>
      <c r="O91" s="72"/>
      <c r="P91" s="36"/>
    </row>
    <row r="92" spans="1:16" ht="8.1" customHeight="1" x14ac:dyDescent="0.25">
      <c r="A92" s="13"/>
      <c r="B92" s="13"/>
      <c r="C92" s="73">
        <f>($F$13*10^(L90/20))-SUM(C96:C$109)</f>
        <v>521.28660648900734</v>
      </c>
      <c r="D92" s="74">
        <f>VLOOKUP(C92,'E96 resistor values'!$A$2:$A$826,1,TRUE)</f>
        <v>511</v>
      </c>
      <c r="E92" s="24"/>
      <c r="F92" s="66" t="s">
        <v>20</v>
      </c>
      <c r="G92" s="66"/>
      <c r="H92" s="29"/>
      <c r="I92" s="29"/>
      <c r="J92" s="55"/>
      <c r="K92" s="21"/>
      <c r="L92" s="32"/>
      <c r="M92" s="75">
        <v>4</v>
      </c>
      <c r="N92" s="31"/>
      <c r="O92" s="38"/>
      <c r="P92" s="71">
        <f>O90-O94</f>
        <v>3.9816086222870766</v>
      </c>
    </row>
    <row r="93" spans="1:16" ht="8.1" customHeight="1" thickBot="1" x14ac:dyDescent="0.3">
      <c r="A93" s="13"/>
      <c r="B93" s="13"/>
      <c r="C93" s="73"/>
      <c r="D93" s="74"/>
      <c r="E93" s="55"/>
      <c r="F93" s="66"/>
      <c r="G93" s="66"/>
      <c r="H93" s="29"/>
      <c r="I93" s="29"/>
      <c r="J93" s="55"/>
      <c r="K93" s="21"/>
      <c r="L93" s="32"/>
      <c r="M93" s="76"/>
      <c r="N93" s="31"/>
      <c r="O93" s="38"/>
      <c r="P93" s="72"/>
    </row>
    <row r="94" spans="1:16" ht="8.1" customHeight="1" x14ac:dyDescent="0.25">
      <c r="A94" s="13"/>
      <c r="B94" s="13"/>
      <c r="C94" s="47"/>
      <c r="D94" s="57"/>
      <c r="E94" s="13"/>
      <c r="F94" s="45"/>
      <c r="G94" s="45"/>
      <c r="H94" s="21"/>
      <c r="I94" s="21"/>
      <c r="J94" s="67">
        <v>5</v>
      </c>
      <c r="K94" s="27"/>
      <c r="L94" s="69">
        <f>L98+M96</f>
        <v>-41</v>
      </c>
      <c r="M94" s="34"/>
      <c r="N94" s="35"/>
      <c r="O94" s="71">
        <f>LOG10(SUM($D96:$D$108)/SUM($D$20:$D$108))*20</f>
        <v>-41.032530415042345</v>
      </c>
      <c r="P94" s="36"/>
    </row>
    <row r="95" spans="1:16" ht="8.1" customHeight="1" thickBot="1" x14ac:dyDescent="0.3">
      <c r="A95" s="13"/>
      <c r="B95" s="13"/>
      <c r="C95" s="47"/>
      <c r="D95" s="57"/>
      <c r="E95" s="13"/>
      <c r="F95" s="45"/>
      <c r="G95" s="45"/>
      <c r="H95" s="21"/>
      <c r="I95" s="21"/>
      <c r="J95" s="68"/>
      <c r="K95" s="27"/>
      <c r="L95" s="70"/>
      <c r="M95" s="34"/>
      <c r="N95" s="35"/>
      <c r="O95" s="72"/>
      <c r="P95" s="36"/>
    </row>
    <row r="96" spans="1:16" ht="8.1" customHeight="1" x14ac:dyDescent="0.25">
      <c r="A96" s="13"/>
      <c r="B96" s="13"/>
      <c r="C96" s="73">
        <f>($F$13*10^(L94/20))-SUM(C100:C$109)</f>
        <v>390.06370450647341</v>
      </c>
      <c r="D96" s="74">
        <f>VLOOKUP(C96,'E96 resistor values'!$A$2:$A$826,1,TRUE)</f>
        <v>383</v>
      </c>
      <c r="E96" s="24"/>
      <c r="F96" s="66" t="s">
        <v>21</v>
      </c>
      <c r="G96" s="66"/>
      <c r="H96" s="29"/>
      <c r="I96" s="29"/>
      <c r="J96" s="55"/>
      <c r="K96" s="21"/>
      <c r="L96" s="32"/>
      <c r="M96" s="75">
        <v>5</v>
      </c>
      <c r="N96" s="31"/>
      <c r="O96" s="38"/>
      <c r="P96" s="71">
        <f>O94-O98</f>
        <v>4.9724341499222007</v>
      </c>
    </row>
    <row r="97" spans="1:21" ht="8.1" customHeight="1" thickBot="1" x14ac:dyDescent="0.3">
      <c r="A97" s="13"/>
      <c r="B97" s="13"/>
      <c r="C97" s="73"/>
      <c r="D97" s="74"/>
      <c r="E97" s="55"/>
      <c r="F97" s="66"/>
      <c r="G97" s="66"/>
      <c r="H97" s="29"/>
      <c r="I97" s="29"/>
      <c r="J97" s="55"/>
      <c r="K97" s="21"/>
      <c r="L97" s="32"/>
      <c r="M97" s="76"/>
      <c r="N97" s="31"/>
      <c r="O97" s="38"/>
      <c r="P97" s="72"/>
    </row>
    <row r="98" spans="1:21" ht="8.1" customHeight="1" x14ac:dyDescent="0.25">
      <c r="A98" s="13"/>
      <c r="B98" s="13"/>
      <c r="C98" s="47"/>
      <c r="D98" s="57"/>
      <c r="E98" s="13"/>
      <c r="F98" s="55"/>
      <c r="G98" s="55"/>
      <c r="H98" s="26"/>
      <c r="I98" s="26"/>
      <c r="J98" s="67">
        <v>4</v>
      </c>
      <c r="K98" s="27"/>
      <c r="L98" s="69">
        <f>L102+M100</f>
        <v>-46</v>
      </c>
      <c r="M98" s="34"/>
      <c r="N98" s="35"/>
      <c r="O98" s="71">
        <f>LOG10(SUM($D100:$D$108)/SUM($D$20:$D$108))*20</f>
        <v>-46.004964564964546</v>
      </c>
      <c r="P98" s="36"/>
    </row>
    <row r="99" spans="1:21" ht="8.1" customHeight="1" thickBot="1" x14ac:dyDescent="0.3">
      <c r="A99" s="13"/>
      <c r="B99" s="13"/>
      <c r="C99" s="47"/>
      <c r="D99" s="57"/>
      <c r="E99" s="13"/>
      <c r="F99" s="55"/>
      <c r="G99" s="55"/>
      <c r="H99" s="26"/>
      <c r="I99" s="26"/>
      <c r="J99" s="68"/>
      <c r="K99" s="27"/>
      <c r="L99" s="70"/>
      <c r="M99" s="34"/>
      <c r="N99" s="35"/>
      <c r="O99" s="72"/>
      <c r="P99" s="36"/>
    </row>
    <row r="100" spans="1:21" ht="8.1" customHeight="1" x14ac:dyDescent="0.25">
      <c r="A100" s="13"/>
      <c r="B100" s="13"/>
      <c r="C100" s="73">
        <f>($F$13*10^(L98/20))-SUM(C104:C$109)</f>
        <v>277.31511977043829</v>
      </c>
      <c r="D100" s="74">
        <f>VLOOKUP(C100,'E96 resistor values'!$A$2:$A$826,1,TRUE)</f>
        <v>274</v>
      </c>
      <c r="E100" s="24"/>
      <c r="F100" s="66" t="s">
        <v>22</v>
      </c>
      <c r="G100" s="66"/>
      <c r="H100" s="29"/>
      <c r="I100" s="29"/>
      <c r="J100" s="55"/>
      <c r="K100" s="21"/>
      <c r="L100" s="32"/>
      <c r="M100" s="75">
        <v>7</v>
      </c>
      <c r="N100" s="31"/>
      <c r="O100" s="38"/>
      <c r="P100" s="71">
        <f>O98-O102</f>
        <v>6.9890645158132614</v>
      </c>
    </row>
    <row r="101" spans="1:21" ht="8.1" customHeight="1" thickBot="1" x14ac:dyDescent="0.3">
      <c r="A101" s="13"/>
      <c r="B101" s="13"/>
      <c r="C101" s="73"/>
      <c r="D101" s="74"/>
      <c r="E101" s="55"/>
      <c r="F101" s="66"/>
      <c r="G101" s="66"/>
      <c r="H101" s="29"/>
      <c r="I101" s="29"/>
      <c r="J101" s="55"/>
      <c r="K101" s="21"/>
      <c r="L101" s="32"/>
      <c r="M101" s="76"/>
      <c r="N101" s="31"/>
      <c r="O101" s="38"/>
      <c r="P101" s="72"/>
    </row>
    <row r="102" spans="1:21" ht="8.1" customHeight="1" x14ac:dyDescent="0.25">
      <c r="A102" s="13"/>
      <c r="B102" s="13"/>
      <c r="C102" s="47"/>
      <c r="D102" s="57"/>
      <c r="E102" s="13"/>
      <c r="F102" s="45"/>
      <c r="G102" s="45"/>
      <c r="H102" s="21"/>
      <c r="I102" s="21"/>
      <c r="J102" s="67">
        <v>3</v>
      </c>
      <c r="K102" s="27"/>
      <c r="L102" s="69">
        <f>L106+M104</f>
        <v>-53</v>
      </c>
      <c r="M102" s="34"/>
      <c r="N102" s="35"/>
      <c r="O102" s="71">
        <f>LOG10(SUM($D104:$D$108)/SUM($D$20:$D$108))*20</f>
        <v>-52.994029080777807</v>
      </c>
      <c r="P102" s="36"/>
    </row>
    <row r="103" spans="1:21" ht="8.1" customHeight="1" thickBot="1" x14ac:dyDescent="0.3">
      <c r="A103" s="13"/>
      <c r="B103" s="13"/>
      <c r="C103" s="47"/>
      <c r="D103" s="57"/>
      <c r="E103" s="13"/>
      <c r="F103" s="45"/>
      <c r="G103" s="45"/>
      <c r="H103" s="21"/>
      <c r="I103" s="21"/>
      <c r="J103" s="68"/>
      <c r="K103" s="27"/>
      <c r="L103" s="70"/>
      <c r="M103" s="34"/>
      <c r="N103" s="35"/>
      <c r="O103" s="72"/>
      <c r="P103" s="36"/>
    </row>
    <row r="104" spans="1:21" ht="8.1" customHeight="1" x14ac:dyDescent="0.25">
      <c r="A104" s="13"/>
      <c r="B104" s="13"/>
      <c r="C104" s="73">
        <f>($F$13*10^(L102/20))-SUM(C108:C$109)</f>
        <v>144.43929038440575</v>
      </c>
      <c r="D104" s="74">
        <f>VLOOKUP(C104,'E96 resistor values'!$A$2:$A$826,1,TRUE)</f>
        <v>143</v>
      </c>
      <c r="E104" s="24"/>
      <c r="F104" s="66" t="s">
        <v>23</v>
      </c>
      <c r="G104" s="66"/>
      <c r="H104" s="29"/>
      <c r="I104" s="29"/>
      <c r="J104" s="55"/>
      <c r="K104" s="21"/>
      <c r="L104" s="39"/>
      <c r="M104" s="75">
        <v>9</v>
      </c>
      <c r="N104" s="31"/>
      <c r="O104" s="33"/>
      <c r="P104" s="71">
        <f>O102-O106</f>
        <v>8.9958192151084688</v>
      </c>
    </row>
    <row r="105" spans="1:21" ht="8.1" customHeight="1" thickBot="1" x14ac:dyDescent="0.3">
      <c r="A105" s="13"/>
      <c r="B105" s="13"/>
      <c r="C105" s="73"/>
      <c r="D105" s="74"/>
      <c r="E105" s="55"/>
      <c r="F105" s="66"/>
      <c r="G105" s="66"/>
      <c r="H105" s="29"/>
      <c r="I105" s="29"/>
      <c r="J105" s="55"/>
      <c r="K105" s="21"/>
      <c r="L105" s="39"/>
      <c r="M105" s="76"/>
      <c r="N105" s="31"/>
      <c r="O105" s="33"/>
      <c r="P105" s="72"/>
    </row>
    <row r="106" spans="1:21" ht="8.1" customHeight="1" x14ac:dyDescent="0.25">
      <c r="A106" s="13"/>
      <c r="B106" s="13"/>
      <c r="C106" s="47"/>
      <c r="D106" s="57"/>
      <c r="E106" s="13"/>
      <c r="F106" s="55"/>
      <c r="G106" s="55"/>
      <c r="H106" s="26"/>
      <c r="I106" s="26"/>
      <c r="J106" s="67">
        <v>2</v>
      </c>
      <c r="K106" s="27"/>
      <c r="L106" s="75">
        <v>-62</v>
      </c>
      <c r="M106" s="45"/>
      <c r="N106" s="25"/>
      <c r="O106" s="71">
        <f>LOG10(SUM($D108:$D$108)/SUM($D$20:$D$108))*20</f>
        <v>-61.989848295886276</v>
      </c>
      <c r="P106" s="28"/>
    </row>
    <row r="107" spans="1:21" ht="8.1" customHeight="1" thickBot="1" x14ac:dyDescent="0.3">
      <c r="A107" s="13"/>
      <c r="B107" s="13"/>
      <c r="C107" s="47"/>
      <c r="D107" s="57"/>
      <c r="E107" s="13"/>
      <c r="F107" s="55"/>
      <c r="G107" s="55"/>
      <c r="H107" s="26"/>
      <c r="I107" s="26"/>
      <c r="J107" s="68"/>
      <c r="K107" s="27"/>
      <c r="L107" s="76"/>
      <c r="M107" s="45"/>
      <c r="N107" s="25"/>
      <c r="O107" s="72"/>
      <c r="P107" s="28"/>
    </row>
    <row r="108" spans="1:21" ht="8.1" customHeight="1" x14ac:dyDescent="0.25">
      <c r="A108" s="13"/>
      <c r="B108" s="81" t="s">
        <v>27</v>
      </c>
      <c r="C108" s="73">
        <f>$F$13*10^(L106/20)</f>
        <v>79.432823472428097</v>
      </c>
      <c r="D108" s="74">
        <f>VLOOKUP(C108,'E96 resistor values'!$A$2:$A$826,1,TRUE)</f>
        <v>78.7</v>
      </c>
      <c r="E108" s="24"/>
      <c r="F108" s="66" t="s">
        <v>24</v>
      </c>
      <c r="G108" s="66"/>
      <c r="H108" s="29"/>
      <c r="I108" s="29"/>
      <c r="J108" s="55"/>
      <c r="K108" s="21"/>
      <c r="L108" s="40"/>
      <c r="M108" s="45"/>
      <c r="N108" s="25"/>
      <c r="O108" s="41"/>
      <c r="P108" s="42"/>
      <c r="T108" s="65"/>
      <c r="U108" s="65"/>
    </row>
    <row r="109" spans="1:21" ht="8.1" customHeight="1" thickBot="1" x14ac:dyDescent="0.3">
      <c r="A109" s="13"/>
      <c r="B109" s="81"/>
      <c r="C109" s="73"/>
      <c r="D109" s="74"/>
      <c r="E109" s="55"/>
      <c r="F109" s="66"/>
      <c r="G109" s="66"/>
      <c r="H109" s="29"/>
      <c r="I109" s="29"/>
      <c r="J109" s="55"/>
      <c r="K109" s="21"/>
      <c r="L109" s="40"/>
      <c r="M109" s="45"/>
      <c r="N109" s="25"/>
      <c r="O109" s="41"/>
      <c r="P109" s="42"/>
      <c r="T109" s="65"/>
      <c r="U109" s="65"/>
    </row>
    <row r="110" spans="1:21" ht="8.1" customHeight="1" x14ac:dyDescent="0.25">
      <c r="A110" s="66" t="s">
        <v>1</v>
      </c>
      <c r="B110" s="13"/>
      <c r="C110" s="13"/>
      <c r="D110" s="53"/>
      <c r="E110" s="13"/>
      <c r="F110" s="13"/>
      <c r="G110" s="13"/>
      <c r="H110" s="13"/>
      <c r="I110" s="13"/>
      <c r="J110" s="67">
        <v>1</v>
      </c>
      <c r="K110" s="27"/>
      <c r="L110" s="77" t="s">
        <v>46</v>
      </c>
      <c r="M110" s="39"/>
      <c r="N110" s="18"/>
      <c r="O110" s="79" t="s">
        <v>46</v>
      </c>
      <c r="P110" s="43"/>
    </row>
    <row r="111" spans="1:21" ht="8.1" customHeight="1" thickBot="1" x14ac:dyDescent="0.3">
      <c r="A111" s="66"/>
      <c r="B111" s="13"/>
      <c r="C111" s="13"/>
      <c r="D111" s="53"/>
      <c r="E111" s="13"/>
      <c r="F111" s="13"/>
      <c r="G111" s="13"/>
      <c r="H111" s="13"/>
      <c r="I111" s="13"/>
      <c r="J111" s="68"/>
      <c r="K111" s="27"/>
      <c r="L111" s="78"/>
      <c r="M111" s="24"/>
      <c r="N111" s="18"/>
      <c r="O111" s="80"/>
      <c r="P111" s="43"/>
    </row>
    <row r="112" spans="1:21" ht="15" customHeight="1" x14ac:dyDescent="0.25">
      <c r="A112" s="13"/>
      <c r="B112" s="47" t="s">
        <v>33</v>
      </c>
      <c r="C112" s="54">
        <f>SUM(C20:C109)</f>
        <v>100000.00000000003</v>
      </c>
      <c r="D112" s="56">
        <f>SUM(D20:D109)</f>
        <v>98961.7</v>
      </c>
      <c r="E112" s="13"/>
      <c r="F112" s="13"/>
      <c r="G112" s="13"/>
      <c r="H112" s="13"/>
      <c r="I112" s="13"/>
      <c r="J112" s="13"/>
      <c r="K112" s="12"/>
      <c r="L112" s="44"/>
      <c r="M112" s="49"/>
      <c r="N112" s="12"/>
      <c r="O112" s="17"/>
      <c r="P112" s="17"/>
    </row>
    <row r="113" spans="10:14" s="1" customFormat="1" x14ac:dyDescent="0.25">
      <c r="J113" s="3"/>
      <c r="K113" s="7"/>
      <c r="L113" s="3"/>
      <c r="M113" s="6"/>
      <c r="N113" s="6"/>
    </row>
    <row r="114" spans="10:14" s="1" customFormat="1" x14ac:dyDescent="0.25">
      <c r="J114" s="3"/>
      <c r="K114" s="7"/>
      <c r="L114" s="3"/>
      <c r="M114" s="6"/>
      <c r="N114" s="6"/>
    </row>
    <row r="115" spans="10:14" s="1" customFormat="1" x14ac:dyDescent="0.25">
      <c r="J115" s="3"/>
      <c r="K115" s="7"/>
      <c r="L115" s="3"/>
      <c r="M115" s="6"/>
      <c r="N115" s="6"/>
    </row>
    <row r="116" spans="10:14" s="1" customFormat="1" x14ac:dyDescent="0.25">
      <c r="J116" s="3"/>
      <c r="K116" s="7"/>
      <c r="L116" s="3"/>
      <c r="M116" s="6"/>
      <c r="N116" s="6"/>
    </row>
    <row r="117" spans="10:14" s="1" customFormat="1" x14ac:dyDescent="0.25">
      <c r="J117" s="3"/>
      <c r="K117" s="7"/>
      <c r="L117" s="3"/>
      <c r="M117" s="6"/>
      <c r="N117" s="6"/>
    </row>
    <row r="118" spans="10:14" s="1" customFormat="1" x14ac:dyDescent="0.25">
      <c r="J118" s="3"/>
      <c r="K118" s="7"/>
      <c r="L118" s="3"/>
      <c r="M118" s="6"/>
      <c r="N118" s="6"/>
    </row>
  </sheetData>
  <mergeCells count="197">
    <mergeCell ref="L2:M2"/>
    <mergeCell ref="O2:P2"/>
    <mergeCell ref="F13:J13"/>
    <mergeCell ref="L15:M15"/>
    <mergeCell ref="O15:P15"/>
    <mergeCell ref="F16:G16"/>
    <mergeCell ref="A18:A19"/>
    <mergeCell ref="J18:J19"/>
    <mergeCell ref="L18:L19"/>
    <mergeCell ref="O18:O19"/>
    <mergeCell ref="B20:B21"/>
    <mergeCell ref="C20:C21"/>
    <mergeCell ref="D20:D21"/>
    <mergeCell ref="F20:G21"/>
    <mergeCell ref="M20:M21"/>
    <mergeCell ref="J26:J27"/>
    <mergeCell ref="L26:L27"/>
    <mergeCell ref="O26:O27"/>
    <mergeCell ref="C28:C29"/>
    <mergeCell ref="D28:D29"/>
    <mergeCell ref="F28:G29"/>
    <mergeCell ref="M28:M29"/>
    <mergeCell ref="P20:P21"/>
    <mergeCell ref="J22:J23"/>
    <mergeCell ref="L22:L23"/>
    <mergeCell ref="O22:O23"/>
    <mergeCell ref="C24:C25"/>
    <mergeCell ref="D24:D25"/>
    <mergeCell ref="F24:G25"/>
    <mergeCell ref="M24:M25"/>
    <mergeCell ref="P24:P25"/>
    <mergeCell ref="J34:J35"/>
    <mergeCell ref="L34:L35"/>
    <mergeCell ref="O34:O35"/>
    <mergeCell ref="C36:C37"/>
    <mergeCell ref="D36:D37"/>
    <mergeCell ref="F36:G37"/>
    <mergeCell ref="M36:M37"/>
    <mergeCell ref="P28:P29"/>
    <mergeCell ref="J30:J31"/>
    <mergeCell ref="L30:L31"/>
    <mergeCell ref="O30:O31"/>
    <mergeCell ref="C32:C33"/>
    <mergeCell ref="D32:D33"/>
    <mergeCell ref="F32:G33"/>
    <mergeCell ref="M32:M33"/>
    <mergeCell ref="P32:P33"/>
    <mergeCell ref="J42:J43"/>
    <mergeCell ref="L42:L43"/>
    <mergeCell ref="O42:O43"/>
    <mergeCell ref="C44:C45"/>
    <mergeCell ref="D44:D45"/>
    <mergeCell ref="F44:G45"/>
    <mergeCell ref="M44:M45"/>
    <mergeCell ref="P36:P37"/>
    <mergeCell ref="J38:J39"/>
    <mergeCell ref="L38:L39"/>
    <mergeCell ref="O38:O39"/>
    <mergeCell ref="C40:C41"/>
    <mergeCell ref="D40:D41"/>
    <mergeCell ref="F40:G41"/>
    <mergeCell ref="M40:M41"/>
    <mergeCell ref="P40:P41"/>
    <mergeCell ref="J50:J51"/>
    <mergeCell ref="L50:L51"/>
    <mergeCell ref="O50:O51"/>
    <mergeCell ref="C52:C53"/>
    <mergeCell ref="D52:D53"/>
    <mergeCell ref="F52:G53"/>
    <mergeCell ref="M52:M53"/>
    <mergeCell ref="P44:P45"/>
    <mergeCell ref="J46:J47"/>
    <mergeCell ref="L46:L47"/>
    <mergeCell ref="O46:O47"/>
    <mergeCell ref="C48:C49"/>
    <mergeCell ref="D48:D49"/>
    <mergeCell ref="F48:G49"/>
    <mergeCell ref="M48:M49"/>
    <mergeCell ref="P48:P49"/>
    <mergeCell ref="J58:J59"/>
    <mergeCell ref="L58:L59"/>
    <mergeCell ref="O58:O59"/>
    <mergeCell ref="C60:C61"/>
    <mergeCell ref="D60:D61"/>
    <mergeCell ref="F60:G61"/>
    <mergeCell ref="M60:M61"/>
    <mergeCell ref="P52:P53"/>
    <mergeCell ref="J54:J55"/>
    <mergeCell ref="L54:L55"/>
    <mergeCell ref="O54:O55"/>
    <mergeCell ref="C56:C57"/>
    <mergeCell ref="D56:D57"/>
    <mergeCell ref="F56:G57"/>
    <mergeCell ref="M56:M57"/>
    <mergeCell ref="P56:P57"/>
    <mergeCell ref="J66:J67"/>
    <mergeCell ref="L66:L67"/>
    <mergeCell ref="O66:O67"/>
    <mergeCell ref="C68:C69"/>
    <mergeCell ref="D68:D69"/>
    <mergeCell ref="F68:G69"/>
    <mergeCell ref="M68:M69"/>
    <mergeCell ref="P60:P61"/>
    <mergeCell ref="J62:J63"/>
    <mergeCell ref="L62:L63"/>
    <mergeCell ref="O62:O63"/>
    <mergeCell ref="C64:C65"/>
    <mergeCell ref="D64:D65"/>
    <mergeCell ref="F64:G65"/>
    <mergeCell ref="M64:M65"/>
    <mergeCell ref="P64:P65"/>
    <mergeCell ref="J74:J75"/>
    <mergeCell ref="L74:L75"/>
    <mergeCell ref="O74:O75"/>
    <mergeCell ref="C76:C77"/>
    <mergeCell ref="D76:D77"/>
    <mergeCell ref="F76:G77"/>
    <mergeCell ref="M76:M77"/>
    <mergeCell ref="P68:P69"/>
    <mergeCell ref="J70:J71"/>
    <mergeCell ref="L70:L71"/>
    <mergeCell ref="O70:O71"/>
    <mergeCell ref="C72:C73"/>
    <mergeCell ref="D72:D73"/>
    <mergeCell ref="F72:G73"/>
    <mergeCell ref="M72:M73"/>
    <mergeCell ref="P72:P73"/>
    <mergeCell ref="J82:J83"/>
    <mergeCell ref="L82:L83"/>
    <mergeCell ref="O82:O83"/>
    <mergeCell ref="C84:C85"/>
    <mergeCell ref="D84:D85"/>
    <mergeCell ref="F84:G85"/>
    <mergeCell ref="M84:M85"/>
    <mergeCell ref="P76:P77"/>
    <mergeCell ref="J78:J79"/>
    <mergeCell ref="L78:L79"/>
    <mergeCell ref="O78:O79"/>
    <mergeCell ref="C80:C81"/>
    <mergeCell ref="D80:D81"/>
    <mergeCell ref="F80:G81"/>
    <mergeCell ref="M80:M81"/>
    <mergeCell ref="P80:P81"/>
    <mergeCell ref="P84:P85"/>
    <mergeCell ref="J86:J87"/>
    <mergeCell ref="L86:L87"/>
    <mergeCell ref="O86:O87"/>
    <mergeCell ref="C88:C89"/>
    <mergeCell ref="D88:D89"/>
    <mergeCell ref="F88:G89"/>
    <mergeCell ref="M88:M89"/>
    <mergeCell ref="P88:P89"/>
    <mergeCell ref="F96:G97"/>
    <mergeCell ref="M96:M97"/>
    <mergeCell ref="P96:P97"/>
    <mergeCell ref="J90:J91"/>
    <mergeCell ref="L90:L91"/>
    <mergeCell ref="O90:O91"/>
    <mergeCell ref="C92:C93"/>
    <mergeCell ref="D92:D93"/>
    <mergeCell ref="F92:G93"/>
    <mergeCell ref="M92:M93"/>
    <mergeCell ref="A110:A111"/>
    <mergeCell ref="J110:J111"/>
    <mergeCell ref="L110:L111"/>
    <mergeCell ref="O110:O111"/>
    <mergeCell ref="J106:J107"/>
    <mergeCell ref="L106:L107"/>
    <mergeCell ref="O106:O107"/>
    <mergeCell ref="B108:B109"/>
    <mergeCell ref="C108:C109"/>
    <mergeCell ref="D108:D109"/>
    <mergeCell ref="F108:G109"/>
    <mergeCell ref="T108:U109"/>
    <mergeCell ref="R18:R19"/>
    <mergeCell ref="J102:J103"/>
    <mergeCell ref="L102:L103"/>
    <mergeCell ref="O102:O103"/>
    <mergeCell ref="C104:C105"/>
    <mergeCell ref="D104:D105"/>
    <mergeCell ref="F104:G105"/>
    <mergeCell ref="M104:M105"/>
    <mergeCell ref="P104:P105"/>
    <mergeCell ref="J98:J99"/>
    <mergeCell ref="L98:L99"/>
    <mergeCell ref="O98:O99"/>
    <mergeCell ref="C100:C101"/>
    <mergeCell ref="D100:D101"/>
    <mergeCell ref="F100:G101"/>
    <mergeCell ref="M100:M101"/>
    <mergeCell ref="P92:P93"/>
    <mergeCell ref="J94:J95"/>
    <mergeCell ref="L94:L95"/>
    <mergeCell ref="O94:O95"/>
    <mergeCell ref="C96:C97"/>
    <mergeCell ref="D96:D97"/>
    <mergeCell ref="P100:P101"/>
  </mergeCells>
  <pageMargins left="0.59055118110236227" right="0.59055118110236227" top="0.59055118110236227" bottom="0.59055118110236227" header="0.31496062992125984" footer="0.31496062992125984"/>
  <pageSetup paperSize="9" scale="60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826"/>
  <sheetViews>
    <sheetView topLeftCell="A280" workbookViewId="0">
      <selection activeCell="A3" sqref="A3"/>
    </sheetView>
  </sheetViews>
  <sheetFormatPr baseColWidth="10" defaultColWidth="8.85546875" defaultRowHeight="15" x14ac:dyDescent="0.25"/>
  <sheetData>
    <row r="1" spans="1:1" ht="18.75" x14ac:dyDescent="0.3">
      <c r="A1" s="11" t="s">
        <v>32</v>
      </c>
    </row>
    <row r="2" spans="1:1" ht="15" customHeight="1" x14ac:dyDescent="0.25">
      <c r="A2">
        <v>0</v>
      </c>
    </row>
    <row r="3" spans="1:1" s="10" customFormat="1" x14ac:dyDescent="0.25">
      <c r="A3">
        <v>0.01</v>
      </c>
    </row>
    <row r="4" spans="1:1" s="10" customFormat="1" x14ac:dyDescent="0.25">
      <c r="A4">
        <v>1.0200000000000001E-2</v>
      </c>
    </row>
    <row r="5" spans="1:1" s="10" customFormat="1" x14ac:dyDescent="0.25">
      <c r="A5">
        <v>1.0500000000000001E-2</v>
      </c>
    </row>
    <row r="6" spans="1:1" s="10" customFormat="1" x14ac:dyDescent="0.25">
      <c r="A6">
        <v>1.0699999999999998E-2</v>
      </c>
    </row>
    <row r="7" spans="1:1" s="10" customFormat="1" x14ac:dyDescent="0.25">
      <c r="A7">
        <v>1.1000000000000001E-2</v>
      </c>
    </row>
    <row r="8" spans="1:1" s="10" customFormat="1" x14ac:dyDescent="0.25">
      <c r="A8">
        <v>1.1300000000000001E-2</v>
      </c>
    </row>
    <row r="9" spans="1:1" s="10" customFormat="1" x14ac:dyDescent="0.25">
      <c r="A9">
        <v>1.15E-2</v>
      </c>
    </row>
    <row r="10" spans="1:1" s="10" customFormat="1" x14ac:dyDescent="0.25">
      <c r="A10">
        <v>1.1800000000000001E-2</v>
      </c>
    </row>
    <row r="11" spans="1:1" s="10" customFormat="1" x14ac:dyDescent="0.25">
      <c r="A11">
        <v>1.21E-2</v>
      </c>
    </row>
    <row r="12" spans="1:1" s="10" customFormat="1" x14ac:dyDescent="0.25">
      <c r="A12">
        <v>1.24E-2</v>
      </c>
    </row>
    <row r="13" spans="1:1" s="10" customFormat="1" x14ac:dyDescent="0.25">
      <c r="A13">
        <v>1.2699999999999999E-2</v>
      </c>
    </row>
    <row r="14" spans="1:1" s="10" customFormat="1" x14ac:dyDescent="0.25">
      <c r="A14">
        <v>1.3000000000000001E-2</v>
      </c>
    </row>
    <row r="15" spans="1:1" s="10" customFormat="1" x14ac:dyDescent="0.25">
      <c r="A15">
        <v>1.3300000000000001E-2</v>
      </c>
    </row>
    <row r="16" spans="1:1" s="10" customFormat="1" x14ac:dyDescent="0.25">
      <c r="A16">
        <v>1.3699999999999999E-2</v>
      </c>
    </row>
    <row r="17" spans="1:1" s="10" customFormat="1" x14ac:dyDescent="0.25">
      <c r="A17">
        <v>1.3999999999999999E-2</v>
      </c>
    </row>
    <row r="18" spans="1:1" s="10" customFormat="1" x14ac:dyDescent="0.25">
      <c r="A18">
        <v>1.4300000000000002E-2</v>
      </c>
    </row>
    <row r="19" spans="1:1" s="10" customFormat="1" x14ac:dyDescent="0.25">
      <c r="A19">
        <v>1.47E-2</v>
      </c>
    </row>
    <row r="20" spans="1:1" s="10" customFormat="1" x14ac:dyDescent="0.25">
      <c r="A20">
        <v>1.4999999999999999E-2</v>
      </c>
    </row>
    <row r="21" spans="1:1" s="10" customFormat="1" x14ac:dyDescent="0.25">
      <c r="A21">
        <v>1.54E-2</v>
      </c>
    </row>
    <row r="22" spans="1:1" s="10" customFormat="1" x14ac:dyDescent="0.25">
      <c r="A22">
        <v>1.5800000000000002E-2</v>
      </c>
    </row>
    <row r="23" spans="1:1" s="10" customFormat="1" x14ac:dyDescent="0.25">
      <c r="A23">
        <v>1.6199999999999999E-2</v>
      </c>
    </row>
    <row r="24" spans="1:1" s="10" customFormat="1" x14ac:dyDescent="0.25">
      <c r="A24">
        <v>1.6499999999999997E-2</v>
      </c>
    </row>
    <row r="25" spans="1:1" s="10" customFormat="1" x14ac:dyDescent="0.25">
      <c r="A25">
        <v>1.6899999999999998E-2</v>
      </c>
    </row>
    <row r="26" spans="1:1" s="10" customFormat="1" x14ac:dyDescent="0.25">
      <c r="A26">
        <v>1.7399999999999999E-2</v>
      </c>
    </row>
    <row r="27" spans="1:1" s="10" customFormat="1" x14ac:dyDescent="0.25">
      <c r="A27">
        <v>1.78E-2</v>
      </c>
    </row>
    <row r="28" spans="1:1" s="10" customFormat="1" x14ac:dyDescent="0.25">
      <c r="A28">
        <v>1.8200000000000001E-2</v>
      </c>
    </row>
    <row r="29" spans="1:1" s="10" customFormat="1" x14ac:dyDescent="0.25">
      <c r="A29">
        <v>1.8700000000000001E-2</v>
      </c>
    </row>
    <row r="30" spans="1:1" s="10" customFormat="1" x14ac:dyDescent="0.25">
      <c r="A30">
        <v>1.9099999999999999E-2</v>
      </c>
    </row>
    <row r="31" spans="1:1" s="10" customFormat="1" x14ac:dyDescent="0.25">
      <c r="A31">
        <v>1.9599999999999999E-2</v>
      </c>
    </row>
    <row r="32" spans="1:1" s="10" customFormat="1" x14ac:dyDescent="0.25">
      <c r="A32">
        <v>0.02</v>
      </c>
    </row>
    <row r="33" spans="1:1" s="10" customFormat="1" x14ac:dyDescent="0.25">
      <c r="A33">
        <v>2.0499999999999997E-2</v>
      </c>
    </row>
    <row r="34" spans="1:1" s="10" customFormat="1" x14ac:dyDescent="0.25">
      <c r="A34">
        <v>2.1000000000000001E-2</v>
      </c>
    </row>
    <row r="35" spans="1:1" s="10" customFormat="1" x14ac:dyDescent="0.25">
      <c r="A35">
        <v>2.1499999999999998E-2</v>
      </c>
    </row>
    <row r="36" spans="1:1" s="10" customFormat="1" x14ac:dyDescent="0.25">
      <c r="A36">
        <v>2.2100000000000002E-2</v>
      </c>
    </row>
    <row r="37" spans="1:1" s="10" customFormat="1" x14ac:dyDescent="0.25">
      <c r="A37">
        <v>2.2600000000000002E-2</v>
      </c>
    </row>
    <row r="38" spans="1:1" s="10" customFormat="1" x14ac:dyDescent="0.25">
      <c r="A38">
        <v>2.3199999999999998E-2</v>
      </c>
    </row>
    <row r="39" spans="1:1" s="10" customFormat="1" x14ac:dyDescent="0.25">
      <c r="A39">
        <v>2.3700000000000002E-2</v>
      </c>
    </row>
    <row r="40" spans="1:1" s="10" customFormat="1" x14ac:dyDescent="0.25">
      <c r="A40">
        <v>2.4300000000000002E-2</v>
      </c>
    </row>
    <row r="41" spans="1:1" s="10" customFormat="1" x14ac:dyDescent="0.25">
      <c r="A41">
        <v>2.4899999999999999E-2</v>
      </c>
    </row>
    <row r="42" spans="1:1" s="10" customFormat="1" x14ac:dyDescent="0.25">
      <c r="A42">
        <v>2.5500000000000002E-2</v>
      </c>
    </row>
    <row r="43" spans="1:1" s="10" customFormat="1" x14ac:dyDescent="0.25">
      <c r="A43">
        <v>2.6100000000000002E-2</v>
      </c>
    </row>
    <row r="44" spans="1:1" s="10" customFormat="1" x14ac:dyDescent="0.25">
      <c r="A44">
        <v>2.6700000000000002E-2</v>
      </c>
    </row>
    <row r="45" spans="1:1" s="10" customFormat="1" x14ac:dyDescent="0.25">
      <c r="A45">
        <v>2.7399999999999997E-2</v>
      </c>
    </row>
    <row r="46" spans="1:1" s="10" customFormat="1" x14ac:dyDescent="0.25">
      <c r="A46">
        <v>2.7999999999999997E-2</v>
      </c>
    </row>
    <row r="47" spans="1:1" s="10" customFormat="1" x14ac:dyDescent="0.25">
      <c r="A47">
        <v>2.8700000000000003E-2</v>
      </c>
    </row>
    <row r="48" spans="1:1" s="10" customFormat="1" x14ac:dyDescent="0.25">
      <c r="A48">
        <v>2.9399999999999999E-2</v>
      </c>
    </row>
    <row r="49" spans="1:1" s="10" customFormat="1" x14ac:dyDescent="0.25">
      <c r="A49">
        <v>3.0100000000000005E-2</v>
      </c>
    </row>
    <row r="50" spans="1:1" s="10" customFormat="1" x14ac:dyDescent="0.25">
      <c r="A50">
        <v>3.09E-2</v>
      </c>
    </row>
    <row r="51" spans="1:1" s="10" customFormat="1" x14ac:dyDescent="0.25">
      <c r="A51">
        <v>3.1600000000000003E-2</v>
      </c>
    </row>
    <row r="52" spans="1:1" s="10" customFormat="1" x14ac:dyDescent="0.25">
      <c r="A52">
        <v>3.2399999999999998E-2</v>
      </c>
    </row>
    <row r="53" spans="1:1" s="10" customFormat="1" x14ac:dyDescent="0.25">
      <c r="A53">
        <v>3.32E-2</v>
      </c>
    </row>
    <row r="54" spans="1:1" s="10" customFormat="1" x14ac:dyDescent="0.25">
      <c r="A54">
        <v>3.3999999999999996E-2</v>
      </c>
    </row>
    <row r="55" spans="1:1" s="10" customFormat="1" x14ac:dyDescent="0.25">
      <c r="A55">
        <v>3.4799999999999998E-2</v>
      </c>
    </row>
    <row r="56" spans="1:1" s="10" customFormat="1" x14ac:dyDescent="0.25">
      <c r="A56">
        <v>3.5700000000000003E-2</v>
      </c>
    </row>
    <row r="57" spans="1:1" s="10" customFormat="1" x14ac:dyDescent="0.25">
      <c r="A57">
        <v>3.6499999999999998E-2</v>
      </c>
    </row>
    <row r="58" spans="1:1" s="10" customFormat="1" x14ac:dyDescent="0.25">
      <c r="A58">
        <v>3.7400000000000003E-2</v>
      </c>
    </row>
    <row r="59" spans="1:1" s="10" customFormat="1" x14ac:dyDescent="0.25">
      <c r="A59">
        <v>3.8299999999999994E-2</v>
      </c>
    </row>
    <row r="60" spans="1:1" s="10" customFormat="1" x14ac:dyDescent="0.25">
      <c r="A60">
        <v>3.9199999999999999E-2</v>
      </c>
    </row>
    <row r="61" spans="1:1" s="10" customFormat="1" x14ac:dyDescent="0.25">
      <c r="A61">
        <v>4.02E-2</v>
      </c>
    </row>
    <row r="62" spans="1:1" s="10" customFormat="1" x14ac:dyDescent="0.25">
      <c r="A62">
        <v>4.1200000000000001E-2</v>
      </c>
    </row>
    <row r="63" spans="1:1" s="10" customFormat="1" x14ac:dyDescent="0.25">
      <c r="A63">
        <v>4.2200000000000001E-2</v>
      </c>
    </row>
    <row r="64" spans="1:1" s="10" customFormat="1" x14ac:dyDescent="0.25">
      <c r="A64">
        <v>4.3200000000000002E-2</v>
      </c>
    </row>
    <row r="65" spans="1:1" s="10" customFormat="1" x14ac:dyDescent="0.25">
      <c r="A65">
        <v>4.4200000000000003E-2</v>
      </c>
    </row>
    <row r="66" spans="1:1" s="10" customFormat="1" x14ac:dyDescent="0.25">
      <c r="A66">
        <v>4.5299999999999993E-2</v>
      </c>
    </row>
    <row r="67" spans="1:1" s="10" customFormat="1" x14ac:dyDescent="0.25">
      <c r="A67">
        <v>4.6399999999999997E-2</v>
      </c>
    </row>
    <row r="68" spans="1:1" s="10" customFormat="1" x14ac:dyDescent="0.25">
      <c r="A68">
        <v>4.7500000000000001E-2</v>
      </c>
    </row>
    <row r="69" spans="1:1" s="10" customFormat="1" x14ac:dyDescent="0.25">
      <c r="A69">
        <v>4.87E-2</v>
      </c>
    </row>
    <row r="70" spans="1:1" s="10" customFormat="1" x14ac:dyDescent="0.25">
      <c r="A70">
        <v>4.99E-2</v>
      </c>
    </row>
    <row r="71" spans="1:1" s="10" customFormat="1" x14ac:dyDescent="0.25">
      <c r="A71">
        <v>5.11E-2</v>
      </c>
    </row>
    <row r="72" spans="1:1" s="10" customFormat="1" x14ac:dyDescent="0.25">
      <c r="A72">
        <v>5.2299999999999992E-2</v>
      </c>
    </row>
    <row r="73" spans="1:1" s="10" customFormat="1" x14ac:dyDescent="0.25">
      <c r="A73">
        <v>5.3600000000000002E-2</v>
      </c>
    </row>
    <row r="74" spans="1:1" s="10" customFormat="1" x14ac:dyDescent="0.25">
      <c r="A74">
        <v>5.4900000000000004E-2</v>
      </c>
    </row>
    <row r="75" spans="1:1" s="10" customFormat="1" x14ac:dyDescent="0.25">
      <c r="A75">
        <v>5.6200000000000007E-2</v>
      </c>
    </row>
    <row r="76" spans="1:1" s="10" customFormat="1" x14ac:dyDescent="0.25">
      <c r="A76">
        <v>5.7599999999999998E-2</v>
      </c>
    </row>
    <row r="77" spans="1:1" s="10" customFormat="1" x14ac:dyDescent="0.25">
      <c r="A77">
        <v>5.9000000000000011E-2</v>
      </c>
    </row>
    <row r="78" spans="1:1" s="10" customFormat="1" x14ac:dyDescent="0.25">
      <c r="A78">
        <v>6.0399999999999995E-2</v>
      </c>
    </row>
    <row r="79" spans="1:1" s="10" customFormat="1" x14ac:dyDescent="0.25">
      <c r="A79">
        <v>6.1899999999999997E-2</v>
      </c>
    </row>
    <row r="80" spans="1:1" s="10" customFormat="1" x14ac:dyDescent="0.25">
      <c r="A80">
        <v>6.3399999999999998E-2</v>
      </c>
    </row>
    <row r="81" spans="1:1" s="10" customFormat="1" x14ac:dyDescent="0.25">
      <c r="A81">
        <v>6.4899999999999999E-2</v>
      </c>
    </row>
    <row r="82" spans="1:1" s="10" customFormat="1" x14ac:dyDescent="0.25">
      <c r="A82">
        <v>5.6200000000000007E-2</v>
      </c>
    </row>
    <row r="83" spans="1:1" s="10" customFormat="1" x14ac:dyDescent="0.25">
      <c r="A83">
        <v>5.7599999999999998E-2</v>
      </c>
    </row>
    <row r="84" spans="1:1" s="10" customFormat="1" x14ac:dyDescent="0.25">
      <c r="A84">
        <v>5.9000000000000011E-2</v>
      </c>
    </row>
    <row r="85" spans="1:1" s="10" customFormat="1" x14ac:dyDescent="0.25">
      <c r="A85">
        <v>6.0399999999999995E-2</v>
      </c>
    </row>
    <row r="86" spans="1:1" s="10" customFormat="1" x14ac:dyDescent="0.25">
      <c r="A86">
        <v>6.1899999999999997E-2</v>
      </c>
    </row>
    <row r="87" spans="1:1" s="10" customFormat="1" x14ac:dyDescent="0.25">
      <c r="A87">
        <v>6.3399999999999998E-2</v>
      </c>
    </row>
    <row r="88" spans="1:1" s="10" customFormat="1" x14ac:dyDescent="0.25">
      <c r="A88">
        <v>6.4899999999999999E-2</v>
      </c>
    </row>
    <row r="89" spans="1:1" s="10" customFormat="1" x14ac:dyDescent="0.25">
      <c r="A89">
        <v>6.6500000000000004E-2</v>
      </c>
    </row>
    <row r="90" spans="1:1" s="10" customFormat="1" x14ac:dyDescent="0.25">
      <c r="A90">
        <v>6.8099999999999994E-2</v>
      </c>
    </row>
    <row r="91" spans="1:1" s="10" customFormat="1" x14ac:dyDescent="0.25">
      <c r="A91">
        <v>6.9800000000000001E-2</v>
      </c>
    </row>
    <row r="92" spans="1:1" s="10" customFormat="1" x14ac:dyDescent="0.25">
      <c r="A92">
        <v>7.1500000000000008E-2</v>
      </c>
    </row>
    <row r="93" spans="1:1" s="10" customFormat="1" x14ac:dyDescent="0.25">
      <c r="A93">
        <v>7.3200000000000001E-2</v>
      </c>
    </row>
    <row r="94" spans="1:1" s="10" customFormat="1" x14ac:dyDescent="0.25">
      <c r="A94">
        <v>7.4999999999999997E-2</v>
      </c>
    </row>
    <row r="95" spans="1:1" s="10" customFormat="1" x14ac:dyDescent="0.25">
      <c r="A95">
        <v>7.6800000000000007E-2</v>
      </c>
    </row>
    <row r="96" spans="1:1" s="10" customFormat="1" x14ac:dyDescent="0.25">
      <c r="A96">
        <v>7.8700000000000006E-2</v>
      </c>
    </row>
    <row r="97" spans="1:1" s="10" customFormat="1" x14ac:dyDescent="0.25">
      <c r="A97">
        <v>8.0599999999999977E-2</v>
      </c>
    </row>
    <row r="98" spans="1:1" s="10" customFormat="1" x14ac:dyDescent="0.25">
      <c r="A98">
        <v>8.249999999999999E-2</v>
      </c>
    </row>
    <row r="99" spans="1:1" s="10" customFormat="1" x14ac:dyDescent="0.25">
      <c r="A99">
        <v>8.4499999999999992E-2</v>
      </c>
    </row>
    <row r="100" spans="1:1" s="10" customFormat="1" x14ac:dyDescent="0.25">
      <c r="A100">
        <v>8.6599999999999996E-2</v>
      </c>
    </row>
    <row r="101" spans="1:1" s="10" customFormat="1" x14ac:dyDescent="0.25">
      <c r="A101">
        <v>8.8700000000000015E-2</v>
      </c>
    </row>
    <row r="102" spans="1:1" s="10" customFormat="1" x14ac:dyDescent="0.25">
      <c r="A102">
        <v>9.0900000000000009E-2</v>
      </c>
    </row>
    <row r="103" spans="1:1" s="10" customFormat="1" x14ac:dyDescent="0.25">
      <c r="A103">
        <v>9.3099999999999988E-2</v>
      </c>
    </row>
    <row r="104" spans="1:1" s="10" customFormat="1" x14ac:dyDescent="0.25">
      <c r="A104">
        <v>9.5299999999999996E-2</v>
      </c>
    </row>
    <row r="105" spans="1:1" s="10" customFormat="1" x14ac:dyDescent="0.25">
      <c r="A105">
        <v>9.7599999999999992E-2</v>
      </c>
    </row>
    <row r="106" spans="1:1" x14ac:dyDescent="0.25">
      <c r="A106">
        <v>0.1</v>
      </c>
    </row>
    <row r="107" spans="1:1" x14ac:dyDescent="0.25">
      <c r="A107">
        <v>0.10200000000000001</v>
      </c>
    </row>
    <row r="108" spans="1:1" x14ac:dyDescent="0.25">
      <c r="A108">
        <v>0.10500000000000001</v>
      </c>
    </row>
    <row r="109" spans="1:1" x14ac:dyDescent="0.25">
      <c r="A109">
        <v>0.10699999999999998</v>
      </c>
    </row>
    <row r="110" spans="1:1" x14ac:dyDescent="0.25">
      <c r="A110">
        <v>0.11000000000000001</v>
      </c>
    </row>
    <row r="111" spans="1:1" x14ac:dyDescent="0.25">
      <c r="A111">
        <v>0.11300000000000002</v>
      </c>
    </row>
    <row r="112" spans="1:1" x14ac:dyDescent="0.25">
      <c r="A112">
        <v>0.11499999999999999</v>
      </c>
    </row>
    <row r="113" spans="1:1" x14ac:dyDescent="0.25">
      <c r="A113">
        <v>0.11800000000000002</v>
      </c>
    </row>
    <row r="114" spans="1:1" x14ac:dyDescent="0.25">
      <c r="A114">
        <v>0.121</v>
      </c>
    </row>
    <row r="115" spans="1:1" x14ac:dyDescent="0.25">
      <c r="A115">
        <v>0.124</v>
      </c>
    </row>
    <row r="116" spans="1:1" x14ac:dyDescent="0.25">
      <c r="A116">
        <v>0.127</v>
      </c>
    </row>
    <row r="117" spans="1:1" x14ac:dyDescent="0.25">
      <c r="A117">
        <v>0.13</v>
      </c>
    </row>
    <row r="118" spans="1:1" x14ac:dyDescent="0.25">
      <c r="A118">
        <v>0.13300000000000001</v>
      </c>
    </row>
    <row r="119" spans="1:1" x14ac:dyDescent="0.25">
      <c r="A119">
        <v>0.13699999999999998</v>
      </c>
    </row>
    <row r="120" spans="1:1" x14ac:dyDescent="0.25">
      <c r="A120">
        <v>0.13999999999999999</v>
      </c>
    </row>
    <row r="121" spans="1:1" x14ac:dyDescent="0.25">
      <c r="A121">
        <v>0.14300000000000002</v>
      </c>
    </row>
    <row r="122" spans="1:1" x14ac:dyDescent="0.25">
      <c r="A122">
        <v>0.14699999999999999</v>
      </c>
    </row>
    <row r="123" spans="1:1" x14ac:dyDescent="0.25">
      <c r="A123">
        <v>0.15</v>
      </c>
    </row>
    <row r="124" spans="1:1" x14ac:dyDescent="0.25">
      <c r="A124">
        <v>0.154</v>
      </c>
    </row>
    <row r="125" spans="1:1" x14ac:dyDescent="0.25">
      <c r="A125">
        <v>0.158</v>
      </c>
    </row>
    <row r="126" spans="1:1" x14ac:dyDescent="0.25">
      <c r="A126">
        <v>0.16199999999999998</v>
      </c>
    </row>
    <row r="127" spans="1:1" x14ac:dyDescent="0.25">
      <c r="A127">
        <v>0.16499999999999998</v>
      </c>
    </row>
    <row r="128" spans="1:1" x14ac:dyDescent="0.25">
      <c r="A128">
        <v>0.16899999999999998</v>
      </c>
    </row>
    <row r="129" spans="1:1" x14ac:dyDescent="0.25">
      <c r="A129">
        <v>0.17399999999999999</v>
      </c>
    </row>
    <row r="130" spans="1:1" x14ac:dyDescent="0.25">
      <c r="A130">
        <v>0.17799999999999999</v>
      </c>
    </row>
    <row r="131" spans="1:1" x14ac:dyDescent="0.25">
      <c r="A131">
        <v>0.182</v>
      </c>
    </row>
    <row r="132" spans="1:1" x14ac:dyDescent="0.25">
      <c r="A132">
        <v>0.187</v>
      </c>
    </row>
    <row r="133" spans="1:1" x14ac:dyDescent="0.25">
      <c r="A133">
        <v>0.191</v>
      </c>
    </row>
    <row r="134" spans="1:1" x14ac:dyDescent="0.25">
      <c r="A134">
        <v>0.19600000000000001</v>
      </c>
    </row>
    <row r="135" spans="1:1" x14ac:dyDescent="0.25">
      <c r="A135">
        <v>0.2</v>
      </c>
    </row>
    <row r="136" spans="1:1" x14ac:dyDescent="0.25">
      <c r="A136">
        <v>0.20499999999999999</v>
      </c>
    </row>
    <row r="137" spans="1:1" x14ac:dyDescent="0.25">
      <c r="A137">
        <v>0.21000000000000002</v>
      </c>
    </row>
    <row r="138" spans="1:1" x14ac:dyDescent="0.25">
      <c r="A138">
        <v>0.215</v>
      </c>
    </row>
    <row r="139" spans="1:1" x14ac:dyDescent="0.25">
      <c r="A139">
        <v>0.221</v>
      </c>
    </row>
    <row r="140" spans="1:1" x14ac:dyDescent="0.25">
      <c r="A140">
        <v>0.22600000000000003</v>
      </c>
    </row>
    <row r="141" spans="1:1" x14ac:dyDescent="0.25">
      <c r="A141">
        <v>0.23199999999999998</v>
      </c>
    </row>
    <row r="142" spans="1:1" x14ac:dyDescent="0.25">
      <c r="A142">
        <v>0.23700000000000002</v>
      </c>
    </row>
    <row r="143" spans="1:1" x14ac:dyDescent="0.25">
      <c r="A143">
        <v>0.24300000000000002</v>
      </c>
    </row>
    <row r="144" spans="1:1" x14ac:dyDescent="0.25">
      <c r="A144">
        <v>0.24899999999999997</v>
      </c>
    </row>
    <row r="145" spans="1:1" x14ac:dyDescent="0.25">
      <c r="A145">
        <v>0.255</v>
      </c>
    </row>
    <row r="146" spans="1:1" x14ac:dyDescent="0.25">
      <c r="A146">
        <v>0.26100000000000001</v>
      </c>
    </row>
    <row r="147" spans="1:1" x14ac:dyDescent="0.25">
      <c r="A147">
        <v>0.26700000000000002</v>
      </c>
    </row>
    <row r="148" spans="1:1" x14ac:dyDescent="0.25">
      <c r="A148">
        <v>0.27399999999999997</v>
      </c>
    </row>
    <row r="149" spans="1:1" x14ac:dyDescent="0.25">
      <c r="A149">
        <v>0.27999999999999997</v>
      </c>
    </row>
    <row r="150" spans="1:1" x14ac:dyDescent="0.25">
      <c r="A150">
        <v>0.28700000000000003</v>
      </c>
    </row>
    <row r="151" spans="1:1" x14ac:dyDescent="0.25">
      <c r="A151">
        <v>0.29399999999999998</v>
      </c>
    </row>
    <row r="152" spans="1:1" x14ac:dyDescent="0.25">
      <c r="A152">
        <v>0.30100000000000005</v>
      </c>
    </row>
    <row r="153" spans="1:1" x14ac:dyDescent="0.25">
      <c r="A153">
        <v>0.309</v>
      </c>
    </row>
    <row r="154" spans="1:1" x14ac:dyDescent="0.25">
      <c r="A154">
        <v>0.316</v>
      </c>
    </row>
    <row r="155" spans="1:1" x14ac:dyDescent="0.25">
      <c r="A155">
        <v>0.32399999999999995</v>
      </c>
    </row>
    <row r="156" spans="1:1" x14ac:dyDescent="0.25">
      <c r="A156">
        <v>0.33200000000000002</v>
      </c>
    </row>
    <row r="157" spans="1:1" x14ac:dyDescent="0.25">
      <c r="A157">
        <v>0.33999999999999997</v>
      </c>
    </row>
    <row r="158" spans="1:1" x14ac:dyDescent="0.25">
      <c r="A158">
        <v>0.34799999999999998</v>
      </c>
    </row>
    <row r="159" spans="1:1" x14ac:dyDescent="0.25">
      <c r="A159">
        <v>0.35700000000000004</v>
      </c>
    </row>
    <row r="160" spans="1:1" x14ac:dyDescent="0.25">
      <c r="A160">
        <v>0.36499999999999999</v>
      </c>
    </row>
    <row r="161" spans="1:1" x14ac:dyDescent="0.25">
      <c r="A161">
        <v>0.374</v>
      </c>
    </row>
    <row r="162" spans="1:1" x14ac:dyDescent="0.25">
      <c r="A162">
        <v>0.38299999999999995</v>
      </c>
    </row>
    <row r="163" spans="1:1" x14ac:dyDescent="0.25">
      <c r="A163">
        <v>0.39200000000000002</v>
      </c>
    </row>
    <row r="164" spans="1:1" x14ac:dyDescent="0.25">
      <c r="A164">
        <v>0.40200000000000002</v>
      </c>
    </row>
    <row r="165" spans="1:1" x14ac:dyDescent="0.25">
      <c r="A165">
        <v>0.41200000000000003</v>
      </c>
    </row>
    <row r="166" spans="1:1" x14ac:dyDescent="0.25">
      <c r="A166">
        <v>0.42200000000000004</v>
      </c>
    </row>
    <row r="167" spans="1:1" x14ac:dyDescent="0.25">
      <c r="A167">
        <v>0.43200000000000005</v>
      </c>
    </row>
    <row r="168" spans="1:1" x14ac:dyDescent="0.25">
      <c r="A168">
        <v>0.442</v>
      </c>
    </row>
    <row r="169" spans="1:1" x14ac:dyDescent="0.25">
      <c r="A169">
        <v>0.45299999999999996</v>
      </c>
    </row>
    <row r="170" spans="1:1" x14ac:dyDescent="0.25">
      <c r="A170">
        <v>0.46399999999999997</v>
      </c>
    </row>
    <row r="171" spans="1:1" x14ac:dyDescent="0.25">
      <c r="A171">
        <v>0.47499999999999998</v>
      </c>
    </row>
    <row r="172" spans="1:1" x14ac:dyDescent="0.25">
      <c r="A172">
        <v>0.48699999999999999</v>
      </c>
    </row>
    <row r="173" spans="1:1" x14ac:dyDescent="0.25">
      <c r="A173">
        <v>0.499</v>
      </c>
    </row>
    <row r="174" spans="1:1" x14ac:dyDescent="0.25">
      <c r="A174">
        <v>0.51100000000000001</v>
      </c>
    </row>
    <row r="175" spans="1:1" x14ac:dyDescent="0.25">
      <c r="A175">
        <v>0.52299999999999991</v>
      </c>
    </row>
    <row r="176" spans="1:1" x14ac:dyDescent="0.25">
      <c r="A176">
        <v>0.53600000000000003</v>
      </c>
    </row>
    <row r="177" spans="1:1" x14ac:dyDescent="0.25">
      <c r="A177">
        <v>0.54900000000000004</v>
      </c>
    </row>
    <row r="178" spans="1:1" x14ac:dyDescent="0.25">
      <c r="A178">
        <v>0.56200000000000006</v>
      </c>
    </row>
    <row r="179" spans="1:1" x14ac:dyDescent="0.25">
      <c r="A179">
        <v>0.57599999999999996</v>
      </c>
    </row>
    <row r="180" spans="1:1" x14ac:dyDescent="0.25">
      <c r="A180">
        <v>0.59000000000000008</v>
      </c>
    </row>
    <row r="181" spans="1:1" x14ac:dyDescent="0.25">
      <c r="A181">
        <v>0.60399999999999998</v>
      </c>
    </row>
    <row r="182" spans="1:1" x14ac:dyDescent="0.25">
      <c r="A182">
        <v>0.61899999999999999</v>
      </c>
    </row>
    <row r="183" spans="1:1" x14ac:dyDescent="0.25">
      <c r="A183">
        <v>0.63400000000000001</v>
      </c>
    </row>
    <row r="184" spans="1:1" x14ac:dyDescent="0.25">
      <c r="A184">
        <v>0.64900000000000002</v>
      </c>
    </row>
    <row r="185" spans="1:1" x14ac:dyDescent="0.25">
      <c r="A185">
        <v>0.56200000000000006</v>
      </c>
    </row>
    <row r="186" spans="1:1" x14ac:dyDescent="0.25">
      <c r="A186">
        <v>0.57599999999999996</v>
      </c>
    </row>
    <row r="187" spans="1:1" x14ac:dyDescent="0.25">
      <c r="A187">
        <v>0.59000000000000008</v>
      </c>
    </row>
    <row r="188" spans="1:1" x14ac:dyDescent="0.25">
      <c r="A188">
        <v>0.60399999999999998</v>
      </c>
    </row>
    <row r="189" spans="1:1" x14ac:dyDescent="0.25">
      <c r="A189">
        <v>0.61899999999999999</v>
      </c>
    </row>
    <row r="190" spans="1:1" x14ac:dyDescent="0.25">
      <c r="A190">
        <v>0.63400000000000001</v>
      </c>
    </row>
    <row r="191" spans="1:1" x14ac:dyDescent="0.25">
      <c r="A191">
        <v>0.64900000000000002</v>
      </c>
    </row>
    <row r="192" spans="1:1" x14ac:dyDescent="0.25">
      <c r="A192">
        <v>0.66500000000000004</v>
      </c>
    </row>
    <row r="193" spans="1:1" x14ac:dyDescent="0.25">
      <c r="A193">
        <v>0.68099999999999994</v>
      </c>
    </row>
    <row r="194" spans="1:1" x14ac:dyDescent="0.25">
      <c r="A194">
        <v>0.69799999999999995</v>
      </c>
    </row>
    <row r="195" spans="1:1" x14ac:dyDescent="0.25">
      <c r="A195">
        <v>0.71500000000000008</v>
      </c>
    </row>
    <row r="196" spans="1:1" x14ac:dyDescent="0.25">
      <c r="A196">
        <v>0.73199999999999998</v>
      </c>
    </row>
    <row r="197" spans="1:1" x14ac:dyDescent="0.25">
      <c r="A197">
        <v>0.75</v>
      </c>
    </row>
    <row r="198" spans="1:1" x14ac:dyDescent="0.25">
      <c r="A198">
        <v>0.76800000000000002</v>
      </c>
    </row>
    <row r="199" spans="1:1" x14ac:dyDescent="0.25">
      <c r="A199">
        <v>0.78700000000000003</v>
      </c>
    </row>
    <row r="200" spans="1:1" x14ac:dyDescent="0.25">
      <c r="A200">
        <v>0.80599999999999983</v>
      </c>
    </row>
    <row r="201" spans="1:1" x14ac:dyDescent="0.25">
      <c r="A201">
        <v>0.82499999999999996</v>
      </c>
    </row>
    <row r="202" spans="1:1" x14ac:dyDescent="0.25">
      <c r="A202">
        <v>0.84499999999999997</v>
      </c>
    </row>
    <row r="203" spans="1:1" x14ac:dyDescent="0.25">
      <c r="A203">
        <v>0.86599999999999999</v>
      </c>
    </row>
    <row r="204" spans="1:1" x14ac:dyDescent="0.25">
      <c r="A204">
        <v>0.88700000000000012</v>
      </c>
    </row>
    <row r="205" spans="1:1" x14ac:dyDescent="0.25">
      <c r="A205">
        <v>0.90900000000000003</v>
      </c>
    </row>
    <row r="206" spans="1:1" x14ac:dyDescent="0.25">
      <c r="A206">
        <v>0.93099999999999983</v>
      </c>
    </row>
    <row r="207" spans="1:1" x14ac:dyDescent="0.25">
      <c r="A207">
        <v>0.95299999999999996</v>
      </c>
    </row>
    <row r="208" spans="1:1" x14ac:dyDescent="0.25">
      <c r="A208">
        <v>0.97599999999999998</v>
      </c>
    </row>
    <row r="209" spans="1:1" x14ac:dyDescent="0.25">
      <c r="A209">
        <v>1</v>
      </c>
    </row>
    <row r="210" spans="1:1" x14ac:dyDescent="0.25">
      <c r="A210">
        <v>1.02</v>
      </c>
    </row>
    <row r="211" spans="1:1" x14ac:dyDescent="0.25">
      <c r="A211">
        <v>1.05</v>
      </c>
    </row>
    <row r="212" spans="1:1" x14ac:dyDescent="0.25">
      <c r="A212">
        <v>1.0699999999999998</v>
      </c>
    </row>
    <row r="213" spans="1:1" x14ac:dyDescent="0.25">
      <c r="A213">
        <v>1.1000000000000001</v>
      </c>
    </row>
    <row r="214" spans="1:1" x14ac:dyDescent="0.25">
      <c r="A214">
        <v>1.1300000000000001</v>
      </c>
    </row>
    <row r="215" spans="1:1" x14ac:dyDescent="0.25">
      <c r="A215">
        <v>1.1499999999999999</v>
      </c>
    </row>
    <row r="216" spans="1:1" x14ac:dyDescent="0.25">
      <c r="A216">
        <v>1.1800000000000002</v>
      </c>
    </row>
    <row r="217" spans="1:1" x14ac:dyDescent="0.25">
      <c r="A217">
        <v>1.21</v>
      </c>
    </row>
    <row r="218" spans="1:1" x14ac:dyDescent="0.25">
      <c r="A218">
        <v>1.24</v>
      </c>
    </row>
    <row r="219" spans="1:1" x14ac:dyDescent="0.25">
      <c r="A219">
        <v>1.27</v>
      </c>
    </row>
    <row r="220" spans="1:1" x14ac:dyDescent="0.25">
      <c r="A220">
        <v>1.3</v>
      </c>
    </row>
    <row r="221" spans="1:1" x14ac:dyDescent="0.25">
      <c r="A221">
        <v>1.33</v>
      </c>
    </row>
    <row r="222" spans="1:1" x14ac:dyDescent="0.25">
      <c r="A222">
        <v>1.3699999999999999</v>
      </c>
    </row>
    <row r="223" spans="1:1" x14ac:dyDescent="0.25">
      <c r="A223">
        <v>1.4</v>
      </c>
    </row>
    <row r="224" spans="1:1" x14ac:dyDescent="0.25">
      <c r="A224">
        <v>1.4300000000000002</v>
      </c>
    </row>
    <row r="225" spans="1:1" x14ac:dyDescent="0.25">
      <c r="A225">
        <v>1.47</v>
      </c>
    </row>
    <row r="226" spans="1:1" x14ac:dyDescent="0.25">
      <c r="A226">
        <v>1.5</v>
      </c>
    </row>
    <row r="227" spans="1:1" x14ac:dyDescent="0.25">
      <c r="A227">
        <v>1.54</v>
      </c>
    </row>
    <row r="228" spans="1:1" x14ac:dyDescent="0.25">
      <c r="A228">
        <v>1.58</v>
      </c>
    </row>
    <row r="229" spans="1:1" x14ac:dyDescent="0.25">
      <c r="A229">
        <v>1.6199999999999999</v>
      </c>
    </row>
    <row r="230" spans="1:1" x14ac:dyDescent="0.25">
      <c r="A230">
        <v>1.65</v>
      </c>
    </row>
    <row r="231" spans="1:1" x14ac:dyDescent="0.25">
      <c r="A231">
        <v>1.69</v>
      </c>
    </row>
    <row r="232" spans="1:1" x14ac:dyDescent="0.25">
      <c r="A232">
        <v>1.7399999999999998</v>
      </c>
    </row>
    <row r="233" spans="1:1" x14ac:dyDescent="0.25">
      <c r="A233">
        <v>1.78</v>
      </c>
    </row>
    <row r="234" spans="1:1" x14ac:dyDescent="0.25">
      <c r="A234">
        <v>1.8199999999999998</v>
      </c>
    </row>
    <row r="235" spans="1:1" x14ac:dyDescent="0.25">
      <c r="A235">
        <v>1.8699999999999999</v>
      </c>
    </row>
    <row r="236" spans="1:1" x14ac:dyDescent="0.25">
      <c r="A236">
        <v>1.9100000000000001</v>
      </c>
    </row>
    <row r="237" spans="1:1" x14ac:dyDescent="0.25">
      <c r="A237">
        <v>1.9600000000000002</v>
      </c>
    </row>
    <row r="238" spans="1:1" x14ac:dyDescent="0.25">
      <c r="A238">
        <v>2</v>
      </c>
    </row>
    <row r="239" spans="1:1" x14ac:dyDescent="0.25">
      <c r="A239">
        <v>2.0499999999999998</v>
      </c>
    </row>
    <row r="240" spans="1:1" x14ac:dyDescent="0.25">
      <c r="A240">
        <v>2.1</v>
      </c>
    </row>
    <row r="241" spans="1:1" x14ac:dyDescent="0.25">
      <c r="A241">
        <v>2.15</v>
      </c>
    </row>
    <row r="242" spans="1:1" x14ac:dyDescent="0.25">
      <c r="A242">
        <v>2.21</v>
      </c>
    </row>
    <row r="243" spans="1:1" x14ac:dyDescent="0.25">
      <c r="A243">
        <v>2.2600000000000002</v>
      </c>
    </row>
    <row r="244" spans="1:1" x14ac:dyDescent="0.25">
      <c r="A244">
        <v>2.3199999999999998</v>
      </c>
    </row>
    <row r="245" spans="1:1" x14ac:dyDescent="0.25">
      <c r="A245">
        <v>2.37</v>
      </c>
    </row>
    <row r="246" spans="1:1" x14ac:dyDescent="0.25">
      <c r="A246">
        <v>2.4300000000000002</v>
      </c>
    </row>
    <row r="247" spans="1:1" x14ac:dyDescent="0.25">
      <c r="A247">
        <v>2.4899999999999998</v>
      </c>
    </row>
    <row r="248" spans="1:1" x14ac:dyDescent="0.25">
      <c r="A248">
        <v>2.5499999999999998</v>
      </c>
    </row>
    <row r="249" spans="1:1" x14ac:dyDescent="0.25">
      <c r="A249">
        <v>2.6100000000000003</v>
      </c>
    </row>
    <row r="250" spans="1:1" x14ac:dyDescent="0.25">
      <c r="A250">
        <v>2.67</v>
      </c>
    </row>
    <row r="251" spans="1:1" x14ac:dyDescent="0.25">
      <c r="A251">
        <v>2.7399999999999998</v>
      </c>
    </row>
    <row r="252" spans="1:1" x14ac:dyDescent="0.25">
      <c r="A252">
        <v>2.8</v>
      </c>
    </row>
    <row r="253" spans="1:1" x14ac:dyDescent="0.25">
      <c r="A253">
        <v>2.87</v>
      </c>
    </row>
    <row r="254" spans="1:1" x14ac:dyDescent="0.25">
      <c r="A254">
        <v>2.94</v>
      </c>
    </row>
    <row r="255" spans="1:1" x14ac:dyDescent="0.25">
      <c r="A255">
        <v>3.0100000000000002</v>
      </c>
    </row>
    <row r="256" spans="1:1" x14ac:dyDescent="0.25">
      <c r="A256">
        <v>3.09</v>
      </c>
    </row>
    <row r="257" spans="1:1" x14ac:dyDescent="0.25">
      <c r="A257">
        <v>3.16</v>
      </c>
    </row>
    <row r="258" spans="1:1" x14ac:dyDescent="0.25">
      <c r="A258">
        <v>3.2399999999999998</v>
      </c>
    </row>
    <row r="259" spans="1:1" x14ac:dyDescent="0.25">
      <c r="A259">
        <v>3.3200000000000003</v>
      </c>
    </row>
    <row r="260" spans="1:1" x14ac:dyDescent="0.25">
      <c r="A260">
        <v>3.4</v>
      </c>
    </row>
    <row r="261" spans="1:1" x14ac:dyDescent="0.25">
      <c r="A261">
        <v>3.4799999999999995</v>
      </c>
    </row>
    <row r="262" spans="1:1" x14ac:dyDescent="0.25">
      <c r="A262">
        <v>3.5700000000000003</v>
      </c>
    </row>
    <row r="263" spans="1:1" x14ac:dyDescent="0.25">
      <c r="A263">
        <v>3.65</v>
      </c>
    </row>
    <row r="264" spans="1:1" x14ac:dyDescent="0.25">
      <c r="A264">
        <v>3.7399999999999998</v>
      </c>
    </row>
    <row r="265" spans="1:1" x14ac:dyDescent="0.25">
      <c r="A265">
        <v>3.8299999999999996</v>
      </c>
    </row>
    <row r="266" spans="1:1" x14ac:dyDescent="0.25">
      <c r="A266">
        <v>3.9200000000000004</v>
      </c>
    </row>
    <row r="267" spans="1:1" x14ac:dyDescent="0.25">
      <c r="A267">
        <v>4.0200000000000005</v>
      </c>
    </row>
    <row r="268" spans="1:1" x14ac:dyDescent="0.25">
      <c r="A268">
        <v>4.12</v>
      </c>
    </row>
    <row r="269" spans="1:1" x14ac:dyDescent="0.25">
      <c r="A269">
        <v>4.2200000000000006</v>
      </c>
    </row>
    <row r="270" spans="1:1" x14ac:dyDescent="0.25">
      <c r="A270">
        <v>4.32</v>
      </c>
    </row>
    <row r="271" spans="1:1" x14ac:dyDescent="0.25">
      <c r="A271">
        <v>4.42</v>
      </c>
    </row>
    <row r="272" spans="1:1" x14ac:dyDescent="0.25">
      <c r="A272">
        <v>4.5299999999999994</v>
      </c>
    </row>
    <row r="273" spans="1:1" x14ac:dyDescent="0.25">
      <c r="A273">
        <v>4.6399999999999997</v>
      </c>
    </row>
    <row r="274" spans="1:1" x14ac:dyDescent="0.25">
      <c r="A274">
        <v>4.75</v>
      </c>
    </row>
    <row r="275" spans="1:1" x14ac:dyDescent="0.25">
      <c r="A275">
        <v>4.87</v>
      </c>
    </row>
    <row r="276" spans="1:1" x14ac:dyDescent="0.25">
      <c r="A276">
        <v>4.99</v>
      </c>
    </row>
    <row r="277" spans="1:1" x14ac:dyDescent="0.25">
      <c r="A277">
        <v>5.1100000000000003</v>
      </c>
    </row>
    <row r="278" spans="1:1" x14ac:dyDescent="0.25">
      <c r="A278">
        <v>5.2299999999999995</v>
      </c>
    </row>
    <row r="279" spans="1:1" x14ac:dyDescent="0.25">
      <c r="A279">
        <v>5.36</v>
      </c>
    </row>
    <row r="280" spans="1:1" x14ac:dyDescent="0.25">
      <c r="A280">
        <v>5.49</v>
      </c>
    </row>
    <row r="281" spans="1:1" x14ac:dyDescent="0.25">
      <c r="A281">
        <v>5.62</v>
      </c>
    </row>
    <row r="282" spans="1:1" x14ac:dyDescent="0.25">
      <c r="A282">
        <v>5.76</v>
      </c>
    </row>
    <row r="283" spans="1:1" x14ac:dyDescent="0.25">
      <c r="A283">
        <v>5.9</v>
      </c>
    </row>
    <row r="284" spans="1:1" x14ac:dyDescent="0.25">
      <c r="A284">
        <v>6.04</v>
      </c>
    </row>
    <row r="285" spans="1:1" x14ac:dyDescent="0.25">
      <c r="A285">
        <v>6.1899999999999995</v>
      </c>
    </row>
    <row r="286" spans="1:1" x14ac:dyDescent="0.25">
      <c r="A286">
        <v>6.34</v>
      </c>
    </row>
    <row r="287" spans="1:1" x14ac:dyDescent="0.25">
      <c r="A287">
        <v>6.49</v>
      </c>
    </row>
    <row r="288" spans="1:1" x14ac:dyDescent="0.25">
      <c r="A288">
        <v>5.62</v>
      </c>
    </row>
    <row r="289" spans="1:1" x14ac:dyDescent="0.25">
      <c r="A289">
        <v>5.76</v>
      </c>
    </row>
    <row r="290" spans="1:1" x14ac:dyDescent="0.25">
      <c r="A290">
        <v>5.9</v>
      </c>
    </row>
    <row r="291" spans="1:1" x14ac:dyDescent="0.25">
      <c r="A291">
        <v>6.04</v>
      </c>
    </row>
    <row r="292" spans="1:1" x14ac:dyDescent="0.25">
      <c r="A292">
        <v>6.1899999999999995</v>
      </c>
    </row>
    <row r="293" spans="1:1" x14ac:dyDescent="0.25">
      <c r="A293">
        <v>6.34</v>
      </c>
    </row>
    <row r="294" spans="1:1" x14ac:dyDescent="0.25">
      <c r="A294">
        <v>6.49</v>
      </c>
    </row>
    <row r="295" spans="1:1" x14ac:dyDescent="0.25">
      <c r="A295">
        <v>6.65</v>
      </c>
    </row>
    <row r="296" spans="1:1" x14ac:dyDescent="0.25">
      <c r="A296">
        <v>6.81</v>
      </c>
    </row>
    <row r="297" spans="1:1" x14ac:dyDescent="0.25">
      <c r="A297">
        <v>6.9799999999999995</v>
      </c>
    </row>
    <row r="298" spans="1:1" x14ac:dyDescent="0.25">
      <c r="A298">
        <v>7.15</v>
      </c>
    </row>
    <row r="299" spans="1:1" x14ac:dyDescent="0.25">
      <c r="A299">
        <v>7.32</v>
      </c>
    </row>
    <row r="300" spans="1:1" x14ac:dyDescent="0.25">
      <c r="A300">
        <v>7.5</v>
      </c>
    </row>
    <row r="301" spans="1:1" x14ac:dyDescent="0.25">
      <c r="A301">
        <v>7.68</v>
      </c>
    </row>
    <row r="302" spans="1:1" x14ac:dyDescent="0.25">
      <c r="A302">
        <v>7.87</v>
      </c>
    </row>
    <row r="303" spans="1:1" x14ac:dyDescent="0.25">
      <c r="A303">
        <v>8.0599999999999987</v>
      </c>
    </row>
    <row r="304" spans="1:1" x14ac:dyDescent="0.25">
      <c r="A304">
        <v>8.25</v>
      </c>
    </row>
    <row r="305" spans="1:1" x14ac:dyDescent="0.25">
      <c r="A305">
        <v>8.4499999999999993</v>
      </c>
    </row>
    <row r="306" spans="1:1" x14ac:dyDescent="0.25">
      <c r="A306">
        <v>8.66</v>
      </c>
    </row>
    <row r="307" spans="1:1" x14ac:dyDescent="0.25">
      <c r="A307">
        <v>8.870000000000001</v>
      </c>
    </row>
    <row r="308" spans="1:1" x14ac:dyDescent="0.25">
      <c r="A308">
        <v>9.09</v>
      </c>
    </row>
    <row r="309" spans="1:1" x14ac:dyDescent="0.25">
      <c r="A309">
        <v>9.3099999999999987</v>
      </c>
    </row>
    <row r="310" spans="1:1" x14ac:dyDescent="0.25">
      <c r="A310">
        <v>9.5299999999999994</v>
      </c>
    </row>
    <row r="311" spans="1:1" x14ac:dyDescent="0.25">
      <c r="A311">
        <v>9.76</v>
      </c>
    </row>
    <row r="312" spans="1:1" x14ac:dyDescent="0.25">
      <c r="A312">
        <v>10</v>
      </c>
    </row>
    <row r="313" spans="1:1" x14ac:dyDescent="0.25">
      <c r="A313">
        <v>10.199999999999999</v>
      </c>
    </row>
    <row r="314" spans="1:1" x14ac:dyDescent="0.25">
      <c r="A314">
        <v>10.5</v>
      </c>
    </row>
    <row r="315" spans="1:1" x14ac:dyDescent="0.25">
      <c r="A315">
        <v>10.7</v>
      </c>
    </row>
    <row r="316" spans="1:1" x14ac:dyDescent="0.25">
      <c r="A316">
        <v>11</v>
      </c>
    </row>
    <row r="317" spans="1:1" x14ac:dyDescent="0.25">
      <c r="A317">
        <v>11.3</v>
      </c>
    </row>
    <row r="318" spans="1:1" x14ac:dyDescent="0.25">
      <c r="A318">
        <v>11.5</v>
      </c>
    </row>
    <row r="319" spans="1:1" x14ac:dyDescent="0.25">
      <c r="A319">
        <v>11.8</v>
      </c>
    </row>
    <row r="320" spans="1:1" x14ac:dyDescent="0.25">
      <c r="A320">
        <v>12.1</v>
      </c>
    </row>
    <row r="321" spans="1:1" x14ac:dyDescent="0.25">
      <c r="A321">
        <v>12.4</v>
      </c>
    </row>
    <row r="322" spans="1:1" x14ac:dyDescent="0.25">
      <c r="A322">
        <v>12.7</v>
      </c>
    </row>
    <row r="323" spans="1:1" x14ac:dyDescent="0.25">
      <c r="A323">
        <v>13</v>
      </c>
    </row>
    <row r="324" spans="1:1" x14ac:dyDescent="0.25">
      <c r="A324">
        <v>13.3</v>
      </c>
    </row>
    <row r="325" spans="1:1" x14ac:dyDescent="0.25">
      <c r="A325">
        <v>13.7</v>
      </c>
    </row>
    <row r="326" spans="1:1" x14ac:dyDescent="0.25">
      <c r="A326">
        <v>14</v>
      </c>
    </row>
    <row r="327" spans="1:1" x14ac:dyDescent="0.25">
      <c r="A327">
        <v>14.3</v>
      </c>
    </row>
    <row r="328" spans="1:1" x14ac:dyDescent="0.25">
      <c r="A328">
        <v>14.7</v>
      </c>
    </row>
    <row r="329" spans="1:1" x14ac:dyDescent="0.25">
      <c r="A329">
        <v>15</v>
      </c>
    </row>
    <row r="330" spans="1:1" x14ac:dyDescent="0.25">
      <c r="A330">
        <v>15.4</v>
      </c>
    </row>
    <row r="331" spans="1:1" x14ac:dyDescent="0.25">
      <c r="A331">
        <v>15.8</v>
      </c>
    </row>
    <row r="332" spans="1:1" x14ac:dyDescent="0.25">
      <c r="A332">
        <v>16.2</v>
      </c>
    </row>
    <row r="333" spans="1:1" x14ac:dyDescent="0.25">
      <c r="A333">
        <v>16.5</v>
      </c>
    </row>
    <row r="334" spans="1:1" x14ac:dyDescent="0.25">
      <c r="A334">
        <v>16.899999999999999</v>
      </c>
    </row>
    <row r="335" spans="1:1" x14ac:dyDescent="0.25">
      <c r="A335">
        <v>17.399999999999999</v>
      </c>
    </row>
    <row r="336" spans="1:1" x14ac:dyDescent="0.25">
      <c r="A336">
        <v>17.8</v>
      </c>
    </row>
    <row r="337" spans="1:1" x14ac:dyDescent="0.25">
      <c r="A337">
        <v>18.2</v>
      </c>
    </row>
    <row r="338" spans="1:1" x14ac:dyDescent="0.25">
      <c r="A338">
        <v>18.7</v>
      </c>
    </row>
    <row r="339" spans="1:1" x14ac:dyDescent="0.25">
      <c r="A339">
        <v>19.100000000000001</v>
      </c>
    </row>
    <row r="340" spans="1:1" x14ac:dyDescent="0.25">
      <c r="A340">
        <v>19.600000000000001</v>
      </c>
    </row>
    <row r="341" spans="1:1" x14ac:dyDescent="0.25">
      <c r="A341">
        <v>20</v>
      </c>
    </row>
    <row r="342" spans="1:1" x14ac:dyDescent="0.25">
      <c r="A342">
        <v>20.5</v>
      </c>
    </row>
    <row r="343" spans="1:1" x14ac:dyDescent="0.25">
      <c r="A343">
        <v>21</v>
      </c>
    </row>
    <row r="344" spans="1:1" x14ac:dyDescent="0.25">
      <c r="A344">
        <v>21.5</v>
      </c>
    </row>
    <row r="345" spans="1:1" x14ac:dyDescent="0.25">
      <c r="A345">
        <v>22.1</v>
      </c>
    </row>
    <row r="346" spans="1:1" x14ac:dyDescent="0.25">
      <c r="A346">
        <v>22.6</v>
      </c>
    </row>
    <row r="347" spans="1:1" x14ac:dyDescent="0.25">
      <c r="A347">
        <v>23.2</v>
      </c>
    </row>
    <row r="348" spans="1:1" x14ac:dyDescent="0.25">
      <c r="A348">
        <v>23.7</v>
      </c>
    </row>
    <row r="349" spans="1:1" x14ac:dyDescent="0.25">
      <c r="A349">
        <v>24.3</v>
      </c>
    </row>
    <row r="350" spans="1:1" x14ac:dyDescent="0.25">
      <c r="A350">
        <v>24.9</v>
      </c>
    </row>
    <row r="351" spans="1:1" x14ac:dyDescent="0.25">
      <c r="A351">
        <v>25.5</v>
      </c>
    </row>
    <row r="352" spans="1:1" x14ac:dyDescent="0.25">
      <c r="A352">
        <v>26.1</v>
      </c>
    </row>
    <row r="353" spans="1:1" x14ac:dyDescent="0.25">
      <c r="A353">
        <v>26.7</v>
      </c>
    </row>
    <row r="354" spans="1:1" x14ac:dyDescent="0.25">
      <c r="A354">
        <v>27.4</v>
      </c>
    </row>
    <row r="355" spans="1:1" x14ac:dyDescent="0.25">
      <c r="A355">
        <v>28</v>
      </c>
    </row>
    <row r="356" spans="1:1" x14ac:dyDescent="0.25">
      <c r="A356">
        <v>28.7</v>
      </c>
    </row>
    <row r="357" spans="1:1" x14ac:dyDescent="0.25">
      <c r="A357">
        <v>29.4</v>
      </c>
    </row>
    <row r="358" spans="1:1" x14ac:dyDescent="0.25">
      <c r="A358">
        <v>30.1</v>
      </c>
    </row>
    <row r="359" spans="1:1" x14ac:dyDescent="0.25">
      <c r="A359">
        <v>30.9</v>
      </c>
    </row>
    <row r="360" spans="1:1" x14ac:dyDescent="0.25">
      <c r="A360">
        <v>31.6</v>
      </c>
    </row>
    <row r="361" spans="1:1" x14ac:dyDescent="0.25">
      <c r="A361">
        <v>32.4</v>
      </c>
    </row>
    <row r="362" spans="1:1" x14ac:dyDescent="0.25">
      <c r="A362">
        <v>33.200000000000003</v>
      </c>
    </row>
    <row r="363" spans="1:1" x14ac:dyDescent="0.25">
      <c r="A363">
        <v>34</v>
      </c>
    </row>
    <row r="364" spans="1:1" x14ac:dyDescent="0.25">
      <c r="A364">
        <v>34.799999999999997</v>
      </c>
    </row>
    <row r="365" spans="1:1" x14ac:dyDescent="0.25">
      <c r="A365">
        <v>35.700000000000003</v>
      </c>
    </row>
    <row r="366" spans="1:1" x14ac:dyDescent="0.25">
      <c r="A366">
        <v>36.5</v>
      </c>
    </row>
    <row r="367" spans="1:1" x14ac:dyDescent="0.25">
      <c r="A367">
        <v>37.4</v>
      </c>
    </row>
    <row r="368" spans="1:1" x14ac:dyDescent="0.25">
      <c r="A368">
        <v>38.299999999999997</v>
      </c>
    </row>
    <row r="369" spans="1:1" x14ac:dyDescent="0.25">
      <c r="A369">
        <v>39.200000000000003</v>
      </c>
    </row>
    <row r="370" spans="1:1" x14ac:dyDescent="0.25">
      <c r="A370">
        <v>40.200000000000003</v>
      </c>
    </row>
    <row r="371" spans="1:1" x14ac:dyDescent="0.25">
      <c r="A371">
        <v>41.2</v>
      </c>
    </row>
    <row r="372" spans="1:1" x14ac:dyDescent="0.25">
      <c r="A372">
        <v>42.2</v>
      </c>
    </row>
    <row r="373" spans="1:1" x14ac:dyDescent="0.25">
      <c r="A373">
        <v>43.2</v>
      </c>
    </row>
    <row r="374" spans="1:1" x14ac:dyDescent="0.25">
      <c r="A374">
        <v>44.2</v>
      </c>
    </row>
    <row r="375" spans="1:1" x14ac:dyDescent="0.25">
      <c r="A375">
        <v>45.3</v>
      </c>
    </row>
    <row r="376" spans="1:1" x14ac:dyDescent="0.25">
      <c r="A376">
        <v>46.4</v>
      </c>
    </row>
    <row r="377" spans="1:1" x14ac:dyDescent="0.25">
      <c r="A377">
        <v>47.5</v>
      </c>
    </row>
    <row r="378" spans="1:1" x14ac:dyDescent="0.25">
      <c r="A378">
        <v>48.7</v>
      </c>
    </row>
    <row r="379" spans="1:1" x14ac:dyDescent="0.25">
      <c r="A379">
        <v>49.9</v>
      </c>
    </row>
    <row r="380" spans="1:1" x14ac:dyDescent="0.25">
      <c r="A380">
        <v>51.1</v>
      </c>
    </row>
    <row r="381" spans="1:1" x14ac:dyDescent="0.25">
      <c r="A381">
        <v>52.3</v>
      </c>
    </row>
    <row r="382" spans="1:1" x14ac:dyDescent="0.25">
      <c r="A382">
        <v>53.6</v>
      </c>
    </row>
    <row r="383" spans="1:1" x14ac:dyDescent="0.25">
      <c r="A383">
        <v>54.9</v>
      </c>
    </row>
    <row r="384" spans="1:1" x14ac:dyDescent="0.25">
      <c r="A384">
        <v>56.2</v>
      </c>
    </row>
    <row r="385" spans="1:1" x14ac:dyDescent="0.25">
      <c r="A385">
        <v>57.6</v>
      </c>
    </row>
    <row r="386" spans="1:1" x14ac:dyDescent="0.25">
      <c r="A386">
        <v>59</v>
      </c>
    </row>
    <row r="387" spans="1:1" x14ac:dyDescent="0.25">
      <c r="A387">
        <v>60.4</v>
      </c>
    </row>
    <row r="388" spans="1:1" x14ac:dyDescent="0.25">
      <c r="A388">
        <v>61.9</v>
      </c>
    </row>
    <row r="389" spans="1:1" x14ac:dyDescent="0.25">
      <c r="A389">
        <v>63.4</v>
      </c>
    </row>
    <row r="390" spans="1:1" x14ac:dyDescent="0.25">
      <c r="A390">
        <v>64.900000000000006</v>
      </c>
    </row>
    <row r="391" spans="1:1" x14ac:dyDescent="0.25">
      <c r="A391">
        <v>56.2</v>
      </c>
    </row>
    <row r="392" spans="1:1" x14ac:dyDescent="0.25">
      <c r="A392">
        <v>57.6</v>
      </c>
    </row>
    <row r="393" spans="1:1" x14ac:dyDescent="0.25">
      <c r="A393">
        <v>59</v>
      </c>
    </row>
    <row r="394" spans="1:1" x14ac:dyDescent="0.25">
      <c r="A394">
        <v>60.4</v>
      </c>
    </row>
    <row r="395" spans="1:1" x14ac:dyDescent="0.25">
      <c r="A395">
        <v>61.9</v>
      </c>
    </row>
    <row r="396" spans="1:1" x14ac:dyDescent="0.25">
      <c r="A396">
        <v>63.4</v>
      </c>
    </row>
    <row r="397" spans="1:1" x14ac:dyDescent="0.25">
      <c r="A397">
        <v>64.900000000000006</v>
      </c>
    </row>
    <row r="398" spans="1:1" x14ac:dyDescent="0.25">
      <c r="A398">
        <v>66.5</v>
      </c>
    </row>
    <row r="399" spans="1:1" x14ac:dyDescent="0.25">
      <c r="A399">
        <v>68.099999999999994</v>
      </c>
    </row>
    <row r="400" spans="1:1" x14ac:dyDescent="0.25">
      <c r="A400">
        <v>69.8</v>
      </c>
    </row>
    <row r="401" spans="1:1" x14ac:dyDescent="0.25">
      <c r="A401">
        <v>71.5</v>
      </c>
    </row>
    <row r="402" spans="1:1" x14ac:dyDescent="0.25">
      <c r="A402">
        <v>73.2</v>
      </c>
    </row>
    <row r="403" spans="1:1" x14ac:dyDescent="0.25">
      <c r="A403">
        <v>75</v>
      </c>
    </row>
    <row r="404" spans="1:1" x14ac:dyDescent="0.25">
      <c r="A404">
        <v>76.8</v>
      </c>
    </row>
    <row r="405" spans="1:1" x14ac:dyDescent="0.25">
      <c r="A405">
        <v>78.7</v>
      </c>
    </row>
    <row r="406" spans="1:1" x14ac:dyDescent="0.25">
      <c r="A406">
        <v>80.599999999999994</v>
      </c>
    </row>
    <row r="407" spans="1:1" x14ac:dyDescent="0.25">
      <c r="A407">
        <v>82.5</v>
      </c>
    </row>
    <row r="408" spans="1:1" x14ac:dyDescent="0.25">
      <c r="A408">
        <v>84.5</v>
      </c>
    </row>
    <row r="409" spans="1:1" x14ac:dyDescent="0.25">
      <c r="A409">
        <v>86.6</v>
      </c>
    </row>
    <row r="410" spans="1:1" x14ac:dyDescent="0.25">
      <c r="A410">
        <v>88.7</v>
      </c>
    </row>
    <row r="411" spans="1:1" x14ac:dyDescent="0.25">
      <c r="A411">
        <v>90.9</v>
      </c>
    </row>
    <row r="412" spans="1:1" x14ac:dyDescent="0.25">
      <c r="A412">
        <v>93.1</v>
      </c>
    </row>
    <row r="413" spans="1:1" x14ac:dyDescent="0.25">
      <c r="A413">
        <v>95.3</v>
      </c>
    </row>
    <row r="414" spans="1:1" x14ac:dyDescent="0.25">
      <c r="A414">
        <v>97.6</v>
      </c>
    </row>
    <row r="415" spans="1:1" x14ac:dyDescent="0.25">
      <c r="A415" s="9">
        <v>100</v>
      </c>
    </row>
    <row r="416" spans="1:1" x14ac:dyDescent="0.25">
      <c r="A416" s="9">
        <v>102</v>
      </c>
    </row>
    <row r="417" spans="1:1" x14ac:dyDescent="0.25">
      <c r="A417" s="9">
        <v>105</v>
      </c>
    </row>
    <row r="418" spans="1:1" x14ac:dyDescent="0.25">
      <c r="A418" s="9">
        <v>107</v>
      </c>
    </row>
    <row r="419" spans="1:1" x14ac:dyDescent="0.25">
      <c r="A419" s="9">
        <v>110</v>
      </c>
    </row>
    <row r="420" spans="1:1" x14ac:dyDescent="0.25">
      <c r="A420" s="9">
        <v>113</v>
      </c>
    </row>
    <row r="421" spans="1:1" x14ac:dyDescent="0.25">
      <c r="A421" s="9">
        <v>115</v>
      </c>
    </row>
    <row r="422" spans="1:1" x14ac:dyDescent="0.25">
      <c r="A422" s="9">
        <v>118</v>
      </c>
    </row>
    <row r="423" spans="1:1" x14ac:dyDescent="0.25">
      <c r="A423" s="9">
        <v>121</v>
      </c>
    </row>
    <row r="424" spans="1:1" x14ac:dyDescent="0.25">
      <c r="A424" s="9">
        <v>124</v>
      </c>
    </row>
    <row r="425" spans="1:1" x14ac:dyDescent="0.25">
      <c r="A425" s="9">
        <v>127</v>
      </c>
    </row>
    <row r="426" spans="1:1" x14ac:dyDescent="0.25">
      <c r="A426" s="9">
        <v>130</v>
      </c>
    </row>
    <row r="427" spans="1:1" x14ac:dyDescent="0.25">
      <c r="A427" s="9">
        <v>133</v>
      </c>
    </row>
    <row r="428" spans="1:1" x14ac:dyDescent="0.25">
      <c r="A428" s="9">
        <v>137</v>
      </c>
    </row>
    <row r="429" spans="1:1" x14ac:dyDescent="0.25">
      <c r="A429" s="9">
        <v>140</v>
      </c>
    </row>
    <row r="430" spans="1:1" x14ac:dyDescent="0.25">
      <c r="A430" s="9">
        <v>143</v>
      </c>
    </row>
    <row r="431" spans="1:1" x14ac:dyDescent="0.25">
      <c r="A431" s="9">
        <v>147</v>
      </c>
    </row>
    <row r="432" spans="1:1" x14ac:dyDescent="0.25">
      <c r="A432" s="9">
        <v>150</v>
      </c>
    </row>
    <row r="433" spans="1:1" x14ac:dyDescent="0.25">
      <c r="A433" s="9">
        <v>154</v>
      </c>
    </row>
    <row r="434" spans="1:1" x14ac:dyDescent="0.25">
      <c r="A434" s="9">
        <v>158</v>
      </c>
    </row>
    <row r="435" spans="1:1" x14ac:dyDescent="0.25">
      <c r="A435" s="9">
        <v>162</v>
      </c>
    </row>
    <row r="436" spans="1:1" x14ac:dyDescent="0.25">
      <c r="A436" s="9">
        <v>165</v>
      </c>
    </row>
    <row r="437" spans="1:1" x14ac:dyDescent="0.25">
      <c r="A437" s="9">
        <v>169</v>
      </c>
    </row>
    <row r="438" spans="1:1" x14ac:dyDescent="0.25">
      <c r="A438" s="9">
        <v>174</v>
      </c>
    </row>
    <row r="439" spans="1:1" x14ac:dyDescent="0.25">
      <c r="A439" s="9">
        <v>178</v>
      </c>
    </row>
    <row r="440" spans="1:1" x14ac:dyDescent="0.25">
      <c r="A440" s="9">
        <v>182</v>
      </c>
    </row>
    <row r="441" spans="1:1" x14ac:dyDescent="0.25">
      <c r="A441" s="9">
        <v>187</v>
      </c>
    </row>
    <row r="442" spans="1:1" x14ac:dyDescent="0.25">
      <c r="A442" s="9">
        <v>191</v>
      </c>
    </row>
    <row r="443" spans="1:1" x14ac:dyDescent="0.25">
      <c r="A443" s="9">
        <v>196</v>
      </c>
    </row>
    <row r="444" spans="1:1" x14ac:dyDescent="0.25">
      <c r="A444" s="9">
        <v>200</v>
      </c>
    </row>
    <row r="445" spans="1:1" x14ac:dyDescent="0.25">
      <c r="A445" s="9">
        <v>205</v>
      </c>
    </row>
    <row r="446" spans="1:1" x14ac:dyDescent="0.25">
      <c r="A446" s="9">
        <v>210</v>
      </c>
    </row>
    <row r="447" spans="1:1" x14ac:dyDescent="0.25">
      <c r="A447" s="9">
        <v>215</v>
      </c>
    </row>
    <row r="448" spans="1:1" x14ac:dyDescent="0.25">
      <c r="A448" s="9">
        <v>221</v>
      </c>
    </row>
    <row r="449" spans="1:1" x14ac:dyDescent="0.25">
      <c r="A449" s="9">
        <v>226</v>
      </c>
    </row>
    <row r="450" spans="1:1" x14ac:dyDescent="0.25">
      <c r="A450" s="9">
        <v>232</v>
      </c>
    </row>
    <row r="451" spans="1:1" x14ac:dyDescent="0.25">
      <c r="A451" s="9">
        <v>237</v>
      </c>
    </row>
    <row r="452" spans="1:1" x14ac:dyDescent="0.25">
      <c r="A452" s="9">
        <v>243</v>
      </c>
    </row>
    <row r="453" spans="1:1" x14ac:dyDescent="0.25">
      <c r="A453" s="9">
        <v>249</v>
      </c>
    </row>
    <row r="454" spans="1:1" x14ac:dyDescent="0.25">
      <c r="A454" s="9">
        <v>255</v>
      </c>
    </row>
    <row r="455" spans="1:1" x14ac:dyDescent="0.25">
      <c r="A455" s="9">
        <v>261</v>
      </c>
    </row>
    <row r="456" spans="1:1" x14ac:dyDescent="0.25">
      <c r="A456" s="9">
        <v>267</v>
      </c>
    </row>
    <row r="457" spans="1:1" x14ac:dyDescent="0.25">
      <c r="A457" s="9">
        <v>274</v>
      </c>
    </row>
    <row r="458" spans="1:1" x14ac:dyDescent="0.25">
      <c r="A458" s="9">
        <v>280</v>
      </c>
    </row>
    <row r="459" spans="1:1" x14ac:dyDescent="0.25">
      <c r="A459" s="9">
        <v>287</v>
      </c>
    </row>
    <row r="460" spans="1:1" x14ac:dyDescent="0.25">
      <c r="A460" s="9">
        <v>294</v>
      </c>
    </row>
    <row r="461" spans="1:1" x14ac:dyDescent="0.25">
      <c r="A461" s="9">
        <v>301</v>
      </c>
    </row>
    <row r="462" spans="1:1" x14ac:dyDescent="0.25">
      <c r="A462" s="9">
        <v>309</v>
      </c>
    </row>
    <row r="463" spans="1:1" x14ac:dyDescent="0.25">
      <c r="A463" s="9">
        <v>316</v>
      </c>
    </row>
    <row r="464" spans="1:1" x14ac:dyDescent="0.25">
      <c r="A464" s="9">
        <v>324</v>
      </c>
    </row>
    <row r="465" spans="1:1" x14ac:dyDescent="0.25">
      <c r="A465" s="9">
        <v>332</v>
      </c>
    </row>
    <row r="466" spans="1:1" x14ac:dyDescent="0.25">
      <c r="A466" s="9">
        <v>340</v>
      </c>
    </row>
    <row r="467" spans="1:1" x14ac:dyDescent="0.25">
      <c r="A467" s="9">
        <v>348</v>
      </c>
    </row>
    <row r="468" spans="1:1" x14ac:dyDescent="0.25">
      <c r="A468" s="9">
        <v>357</v>
      </c>
    </row>
    <row r="469" spans="1:1" x14ac:dyDescent="0.25">
      <c r="A469" s="9">
        <v>365</v>
      </c>
    </row>
    <row r="470" spans="1:1" x14ac:dyDescent="0.25">
      <c r="A470" s="9">
        <v>374</v>
      </c>
    </row>
    <row r="471" spans="1:1" x14ac:dyDescent="0.25">
      <c r="A471" s="9">
        <v>383</v>
      </c>
    </row>
    <row r="472" spans="1:1" x14ac:dyDescent="0.25">
      <c r="A472" s="9">
        <v>392</v>
      </c>
    </row>
    <row r="473" spans="1:1" x14ac:dyDescent="0.25">
      <c r="A473" s="9">
        <v>402</v>
      </c>
    </row>
    <row r="474" spans="1:1" x14ac:dyDescent="0.25">
      <c r="A474" s="9">
        <v>412</v>
      </c>
    </row>
    <row r="475" spans="1:1" x14ac:dyDescent="0.25">
      <c r="A475" s="9">
        <v>422</v>
      </c>
    </row>
    <row r="476" spans="1:1" x14ac:dyDescent="0.25">
      <c r="A476" s="9">
        <v>432</v>
      </c>
    </row>
    <row r="477" spans="1:1" x14ac:dyDescent="0.25">
      <c r="A477" s="9">
        <v>442</v>
      </c>
    </row>
    <row r="478" spans="1:1" x14ac:dyDescent="0.25">
      <c r="A478" s="9">
        <v>453</v>
      </c>
    </row>
    <row r="479" spans="1:1" x14ac:dyDescent="0.25">
      <c r="A479" s="9">
        <v>464</v>
      </c>
    </row>
    <row r="480" spans="1:1" x14ac:dyDescent="0.25">
      <c r="A480" s="9">
        <v>475</v>
      </c>
    </row>
    <row r="481" spans="1:1" x14ac:dyDescent="0.25">
      <c r="A481" s="9">
        <v>487</v>
      </c>
    </row>
    <row r="482" spans="1:1" x14ac:dyDescent="0.25">
      <c r="A482" s="9">
        <v>499</v>
      </c>
    </row>
    <row r="483" spans="1:1" x14ac:dyDescent="0.25">
      <c r="A483" s="9">
        <v>511</v>
      </c>
    </row>
    <row r="484" spans="1:1" x14ac:dyDescent="0.25">
      <c r="A484" s="9">
        <v>523</v>
      </c>
    </row>
    <row r="485" spans="1:1" x14ac:dyDescent="0.25">
      <c r="A485" s="9">
        <v>536</v>
      </c>
    </row>
    <row r="486" spans="1:1" x14ac:dyDescent="0.25">
      <c r="A486" s="9">
        <v>549</v>
      </c>
    </row>
    <row r="487" spans="1:1" x14ac:dyDescent="0.25">
      <c r="A487" s="9">
        <v>562</v>
      </c>
    </row>
    <row r="488" spans="1:1" x14ac:dyDescent="0.25">
      <c r="A488" s="9">
        <v>576</v>
      </c>
    </row>
    <row r="489" spans="1:1" x14ac:dyDescent="0.25">
      <c r="A489" s="9">
        <v>590</v>
      </c>
    </row>
    <row r="490" spans="1:1" x14ac:dyDescent="0.25">
      <c r="A490" s="9">
        <v>604</v>
      </c>
    </row>
    <row r="491" spans="1:1" x14ac:dyDescent="0.25">
      <c r="A491" s="9">
        <v>619</v>
      </c>
    </row>
    <row r="492" spans="1:1" x14ac:dyDescent="0.25">
      <c r="A492" s="9">
        <v>634</v>
      </c>
    </row>
    <row r="493" spans="1:1" x14ac:dyDescent="0.25">
      <c r="A493" s="9">
        <v>649</v>
      </c>
    </row>
    <row r="494" spans="1:1" x14ac:dyDescent="0.25">
      <c r="A494" s="9">
        <v>562</v>
      </c>
    </row>
    <row r="495" spans="1:1" x14ac:dyDescent="0.25">
      <c r="A495" s="9">
        <v>576</v>
      </c>
    </row>
    <row r="496" spans="1:1" x14ac:dyDescent="0.25">
      <c r="A496" s="9">
        <v>590</v>
      </c>
    </row>
    <row r="497" spans="1:1" x14ac:dyDescent="0.25">
      <c r="A497" s="9">
        <v>604</v>
      </c>
    </row>
    <row r="498" spans="1:1" x14ac:dyDescent="0.25">
      <c r="A498" s="9">
        <v>619</v>
      </c>
    </row>
    <row r="499" spans="1:1" x14ac:dyDescent="0.25">
      <c r="A499" s="9">
        <v>634</v>
      </c>
    </row>
    <row r="500" spans="1:1" x14ac:dyDescent="0.25">
      <c r="A500" s="9">
        <v>649</v>
      </c>
    </row>
    <row r="501" spans="1:1" x14ac:dyDescent="0.25">
      <c r="A501" s="9">
        <v>665</v>
      </c>
    </row>
    <row r="502" spans="1:1" x14ac:dyDescent="0.25">
      <c r="A502" s="9">
        <v>681</v>
      </c>
    </row>
    <row r="503" spans="1:1" x14ac:dyDescent="0.25">
      <c r="A503" s="9">
        <v>698</v>
      </c>
    </row>
    <row r="504" spans="1:1" x14ac:dyDescent="0.25">
      <c r="A504" s="9">
        <v>715</v>
      </c>
    </row>
    <row r="505" spans="1:1" x14ac:dyDescent="0.25">
      <c r="A505" s="9">
        <v>732</v>
      </c>
    </row>
    <row r="506" spans="1:1" x14ac:dyDescent="0.25">
      <c r="A506" s="9">
        <v>750</v>
      </c>
    </row>
    <row r="507" spans="1:1" x14ac:dyDescent="0.25">
      <c r="A507" s="9">
        <v>768</v>
      </c>
    </row>
    <row r="508" spans="1:1" x14ac:dyDescent="0.25">
      <c r="A508" s="9">
        <v>787</v>
      </c>
    </row>
    <row r="509" spans="1:1" x14ac:dyDescent="0.25">
      <c r="A509" s="9">
        <v>806</v>
      </c>
    </row>
    <row r="510" spans="1:1" x14ac:dyDescent="0.25">
      <c r="A510" s="9">
        <v>825</v>
      </c>
    </row>
    <row r="511" spans="1:1" x14ac:dyDescent="0.25">
      <c r="A511" s="9">
        <v>845</v>
      </c>
    </row>
    <row r="512" spans="1:1" x14ac:dyDescent="0.25">
      <c r="A512" s="9">
        <v>866</v>
      </c>
    </row>
    <row r="513" spans="1:1" x14ac:dyDescent="0.25">
      <c r="A513" s="9">
        <v>887</v>
      </c>
    </row>
    <row r="514" spans="1:1" x14ac:dyDescent="0.25">
      <c r="A514" s="9">
        <v>909</v>
      </c>
    </row>
    <row r="515" spans="1:1" x14ac:dyDescent="0.25">
      <c r="A515" s="9">
        <v>931</v>
      </c>
    </row>
    <row r="516" spans="1:1" x14ac:dyDescent="0.25">
      <c r="A516" s="9">
        <v>953</v>
      </c>
    </row>
    <row r="517" spans="1:1" x14ac:dyDescent="0.25">
      <c r="A517" s="9">
        <v>976</v>
      </c>
    </row>
    <row r="518" spans="1:1" x14ac:dyDescent="0.25">
      <c r="A518" s="9">
        <v>1000</v>
      </c>
    </row>
    <row r="519" spans="1:1" x14ac:dyDescent="0.25">
      <c r="A519" s="9">
        <v>1020</v>
      </c>
    </row>
    <row r="520" spans="1:1" x14ac:dyDescent="0.25">
      <c r="A520" s="9">
        <v>1050</v>
      </c>
    </row>
    <row r="521" spans="1:1" x14ac:dyDescent="0.25">
      <c r="A521" s="9">
        <v>1070</v>
      </c>
    </row>
    <row r="522" spans="1:1" x14ac:dyDescent="0.25">
      <c r="A522" s="9">
        <v>1100</v>
      </c>
    </row>
    <row r="523" spans="1:1" x14ac:dyDescent="0.25">
      <c r="A523" s="9">
        <v>1130</v>
      </c>
    </row>
    <row r="524" spans="1:1" x14ac:dyDescent="0.25">
      <c r="A524" s="9">
        <v>1150</v>
      </c>
    </row>
    <row r="525" spans="1:1" x14ac:dyDescent="0.25">
      <c r="A525" s="9">
        <v>1180</v>
      </c>
    </row>
    <row r="526" spans="1:1" x14ac:dyDescent="0.25">
      <c r="A526" s="9">
        <v>1210</v>
      </c>
    </row>
    <row r="527" spans="1:1" x14ac:dyDescent="0.25">
      <c r="A527" s="9">
        <v>1240</v>
      </c>
    </row>
    <row r="528" spans="1:1" x14ac:dyDescent="0.25">
      <c r="A528" s="9">
        <v>1270</v>
      </c>
    </row>
    <row r="529" spans="1:1" x14ac:dyDescent="0.25">
      <c r="A529" s="9">
        <v>1300</v>
      </c>
    </row>
    <row r="530" spans="1:1" x14ac:dyDescent="0.25">
      <c r="A530" s="9">
        <v>1330</v>
      </c>
    </row>
    <row r="531" spans="1:1" x14ac:dyDescent="0.25">
      <c r="A531" s="9">
        <v>1370</v>
      </c>
    </row>
    <row r="532" spans="1:1" x14ac:dyDescent="0.25">
      <c r="A532" s="9">
        <v>1400</v>
      </c>
    </row>
    <row r="533" spans="1:1" x14ac:dyDescent="0.25">
      <c r="A533" s="9">
        <v>1430</v>
      </c>
    </row>
    <row r="534" spans="1:1" x14ac:dyDescent="0.25">
      <c r="A534" s="9">
        <v>1470</v>
      </c>
    </row>
    <row r="535" spans="1:1" x14ac:dyDescent="0.25">
      <c r="A535" s="9">
        <v>1500</v>
      </c>
    </row>
    <row r="536" spans="1:1" x14ac:dyDescent="0.25">
      <c r="A536" s="9">
        <v>1540</v>
      </c>
    </row>
    <row r="537" spans="1:1" x14ac:dyDescent="0.25">
      <c r="A537" s="9">
        <v>1580</v>
      </c>
    </row>
    <row r="538" spans="1:1" x14ac:dyDescent="0.25">
      <c r="A538" s="9">
        <v>1620</v>
      </c>
    </row>
    <row r="539" spans="1:1" x14ac:dyDescent="0.25">
      <c r="A539" s="9">
        <v>1650</v>
      </c>
    </row>
    <row r="540" spans="1:1" x14ac:dyDescent="0.25">
      <c r="A540" s="9">
        <v>1690</v>
      </c>
    </row>
    <row r="541" spans="1:1" x14ac:dyDescent="0.25">
      <c r="A541" s="9">
        <v>1740</v>
      </c>
    </row>
    <row r="542" spans="1:1" x14ac:dyDescent="0.25">
      <c r="A542" s="9">
        <v>1780</v>
      </c>
    </row>
    <row r="543" spans="1:1" x14ac:dyDescent="0.25">
      <c r="A543" s="9">
        <v>1820</v>
      </c>
    </row>
    <row r="544" spans="1:1" x14ac:dyDescent="0.25">
      <c r="A544" s="9">
        <v>1870</v>
      </c>
    </row>
    <row r="545" spans="1:1" x14ac:dyDescent="0.25">
      <c r="A545" s="9">
        <v>1910</v>
      </c>
    </row>
    <row r="546" spans="1:1" x14ac:dyDescent="0.25">
      <c r="A546" s="9">
        <v>1960</v>
      </c>
    </row>
    <row r="547" spans="1:1" x14ac:dyDescent="0.25">
      <c r="A547" s="9">
        <v>2000</v>
      </c>
    </row>
    <row r="548" spans="1:1" x14ac:dyDescent="0.25">
      <c r="A548" s="9">
        <v>2050</v>
      </c>
    </row>
    <row r="549" spans="1:1" x14ac:dyDescent="0.25">
      <c r="A549" s="9">
        <v>2100</v>
      </c>
    </row>
    <row r="550" spans="1:1" x14ac:dyDescent="0.25">
      <c r="A550" s="9">
        <v>2150</v>
      </c>
    </row>
    <row r="551" spans="1:1" x14ac:dyDescent="0.25">
      <c r="A551" s="9">
        <v>2210</v>
      </c>
    </row>
    <row r="552" spans="1:1" x14ac:dyDescent="0.25">
      <c r="A552" s="9">
        <v>2260</v>
      </c>
    </row>
    <row r="553" spans="1:1" x14ac:dyDescent="0.25">
      <c r="A553" s="9">
        <v>2320</v>
      </c>
    </row>
    <row r="554" spans="1:1" x14ac:dyDescent="0.25">
      <c r="A554" s="9">
        <v>2370</v>
      </c>
    </row>
    <row r="555" spans="1:1" x14ac:dyDescent="0.25">
      <c r="A555" s="9">
        <v>2430</v>
      </c>
    </row>
    <row r="556" spans="1:1" x14ac:dyDescent="0.25">
      <c r="A556" s="9">
        <v>2490</v>
      </c>
    </row>
    <row r="557" spans="1:1" x14ac:dyDescent="0.25">
      <c r="A557" s="9">
        <v>2550</v>
      </c>
    </row>
    <row r="558" spans="1:1" x14ac:dyDescent="0.25">
      <c r="A558" s="9">
        <v>2610</v>
      </c>
    </row>
    <row r="559" spans="1:1" x14ac:dyDescent="0.25">
      <c r="A559" s="9">
        <v>2670</v>
      </c>
    </row>
    <row r="560" spans="1:1" x14ac:dyDescent="0.25">
      <c r="A560" s="9">
        <v>2740</v>
      </c>
    </row>
    <row r="561" spans="1:1" x14ac:dyDescent="0.25">
      <c r="A561" s="9">
        <v>2800</v>
      </c>
    </row>
    <row r="562" spans="1:1" x14ac:dyDescent="0.25">
      <c r="A562" s="9">
        <v>2870</v>
      </c>
    </row>
    <row r="563" spans="1:1" x14ac:dyDescent="0.25">
      <c r="A563" s="9">
        <v>2940</v>
      </c>
    </row>
    <row r="564" spans="1:1" x14ac:dyDescent="0.25">
      <c r="A564" s="9">
        <v>3010</v>
      </c>
    </row>
    <row r="565" spans="1:1" x14ac:dyDescent="0.25">
      <c r="A565" s="9">
        <v>3090</v>
      </c>
    </row>
    <row r="566" spans="1:1" x14ac:dyDescent="0.25">
      <c r="A566" s="9">
        <v>3160</v>
      </c>
    </row>
    <row r="567" spans="1:1" x14ac:dyDescent="0.25">
      <c r="A567" s="9">
        <v>3240</v>
      </c>
    </row>
    <row r="568" spans="1:1" x14ac:dyDescent="0.25">
      <c r="A568" s="9">
        <v>3320</v>
      </c>
    </row>
    <row r="569" spans="1:1" x14ac:dyDescent="0.25">
      <c r="A569" s="9">
        <v>3400</v>
      </c>
    </row>
    <row r="570" spans="1:1" x14ac:dyDescent="0.25">
      <c r="A570" s="9">
        <v>3480</v>
      </c>
    </row>
    <row r="571" spans="1:1" x14ac:dyDescent="0.25">
      <c r="A571" s="9">
        <v>3570</v>
      </c>
    </row>
    <row r="572" spans="1:1" x14ac:dyDescent="0.25">
      <c r="A572" s="9">
        <v>3650</v>
      </c>
    </row>
    <row r="573" spans="1:1" x14ac:dyDescent="0.25">
      <c r="A573" s="9">
        <v>3740</v>
      </c>
    </row>
    <row r="574" spans="1:1" x14ac:dyDescent="0.25">
      <c r="A574" s="9">
        <v>3830</v>
      </c>
    </row>
    <row r="575" spans="1:1" x14ac:dyDescent="0.25">
      <c r="A575" s="9">
        <v>3920</v>
      </c>
    </row>
    <row r="576" spans="1:1" x14ac:dyDescent="0.25">
      <c r="A576" s="9">
        <v>4020</v>
      </c>
    </row>
    <row r="577" spans="1:1" x14ac:dyDescent="0.25">
      <c r="A577" s="9">
        <v>4120</v>
      </c>
    </row>
    <row r="578" spans="1:1" x14ac:dyDescent="0.25">
      <c r="A578" s="9">
        <v>4220</v>
      </c>
    </row>
    <row r="579" spans="1:1" x14ac:dyDescent="0.25">
      <c r="A579" s="9">
        <v>4320</v>
      </c>
    </row>
    <row r="580" spans="1:1" x14ac:dyDescent="0.25">
      <c r="A580" s="9">
        <v>4420</v>
      </c>
    </row>
    <row r="581" spans="1:1" x14ac:dyDescent="0.25">
      <c r="A581" s="9">
        <v>4530</v>
      </c>
    </row>
    <row r="582" spans="1:1" x14ac:dyDescent="0.25">
      <c r="A582" s="9">
        <v>4640</v>
      </c>
    </row>
    <row r="583" spans="1:1" x14ac:dyDescent="0.25">
      <c r="A583" s="9">
        <v>4750</v>
      </c>
    </row>
    <row r="584" spans="1:1" x14ac:dyDescent="0.25">
      <c r="A584" s="9">
        <v>4870</v>
      </c>
    </row>
    <row r="585" spans="1:1" x14ac:dyDescent="0.25">
      <c r="A585" s="9">
        <v>4990</v>
      </c>
    </row>
    <row r="586" spans="1:1" x14ac:dyDescent="0.25">
      <c r="A586" s="9">
        <v>5110</v>
      </c>
    </row>
    <row r="587" spans="1:1" x14ac:dyDescent="0.25">
      <c r="A587" s="9">
        <v>5230</v>
      </c>
    </row>
    <row r="588" spans="1:1" x14ac:dyDescent="0.25">
      <c r="A588" s="9">
        <v>5360</v>
      </c>
    </row>
    <row r="589" spans="1:1" x14ac:dyDescent="0.25">
      <c r="A589" s="9">
        <v>5490</v>
      </c>
    </row>
    <row r="590" spans="1:1" x14ac:dyDescent="0.25">
      <c r="A590" s="9">
        <v>5620</v>
      </c>
    </row>
    <row r="591" spans="1:1" x14ac:dyDescent="0.25">
      <c r="A591" s="9">
        <v>5760</v>
      </c>
    </row>
    <row r="592" spans="1:1" x14ac:dyDescent="0.25">
      <c r="A592" s="9">
        <v>5900</v>
      </c>
    </row>
    <row r="593" spans="1:1" x14ac:dyDescent="0.25">
      <c r="A593" s="9">
        <v>6040</v>
      </c>
    </row>
    <row r="594" spans="1:1" x14ac:dyDescent="0.25">
      <c r="A594" s="9">
        <v>6190</v>
      </c>
    </row>
    <row r="595" spans="1:1" x14ac:dyDescent="0.25">
      <c r="A595" s="9">
        <v>6340</v>
      </c>
    </row>
    <row r="596" spans="1:1" x14ac:dyDescent="0.25">
      <c r="A596" s="9">
        <v>6490</v>
      </c>
    </row>
    <row r="597" spans="1:1" x14ac:dyDescent="0.25">
      <c r="A597" s="9">
        <v>5620</v>
      </c>
    </row>
    <row r="598" spans="1:1" x14ac:dyDescent="0.25">
      <c r="A598" s="9">
        <v>5760</v>
      </c>
    </row>
    <row r="599" spans="1:1" x14ac:dyDescent="0.25">
      <c r="A599" s="9">
        <v>5900</v>
      </c>
    </row>
    <row r="600" spans="1:1" x14ac:dyDescent="0.25">
      <c r="A600" s="9">
        <v>6040</v>
      </c>
    </row>
    <row r="601" spans="1:1" x14ac:dyDescent="0.25">
      <c r="A601" s="9">
        <v>6190</v>
      </c>
    </row>
    <row r="602" spans="1:1" x14ac:dyDescent="0.25">
      <c r="A602" s="9">
        <v>6340</v>
      </c>
    </row>
    <row r="603" spans="1:1" x14ac:dyDescent="0.25">
      <c r="A603" s="9">
        <v>6490</v>
      </c>
    </row>
    <row r="604" spans="1:1" x14ac:dyDescent="0.25">
      <c r="A604" s="9">
        <v>6650</v>
      </c>
    </row>
    <row r="605" spans="1:1" x14ac:dyDescent="0.25">
      <c r="A605" s="9">
        <v>6810</v>
      </c>
    </row>
    <row r="606" spans="1:1" x14ac:dyDescent="0.25">
      <c r="A606" s="9">
        <v>6980</v>
      </c>
    </row>
    <row r="607" spans="1:1" x14ac:dyDescent="0.25">
      <c r="A607" s="9">
        <v>7150</v>
      </c>
    </row>
    <row r="608" spans="1:1" x14ac:dyDescent="0.25">
      <c r="A608" s="9">
        <v>7320</v>
      </c>
    </row>
    <row r="609" spans="1:1" x14ac:dyDescent="0.25">
      <c r="A609" s="9">
        <v>7500</v>
      </c>
    </row>
    <row r="610" spans="1:1" x14ac:dyDescent="0.25">
      <c r="A610" s="9">
        <v>7680</v>
      </c>
    </row>
    <row r="611" spans="1:1" x14ac:dyDescent="0.25">
      <c r="A611" s="9">
        <v>7870</v>
      </c>
    </row>
    <row r="612" spans="1:1" x14ac:dyDescent="0.25">
      <c r="A612" s="9">
        <v>8060</v>
      </c>
    </row>
    <row r="613" spans="1:1" x14ac:dyDescent="0.25">
      <c r="A613" s="9">
        <v>8250</v>
      </c>
    </row>
    <row r="614" spans="1:1" x14ac:dyDescent="0.25">
      <c r="A614" s="9">
        <v>8450</v>
      </c>
    </row>
    <row r="615" spans="1:1" x14ac:dyDescent="0.25">
      <c r="A615" s="9">
        <v>8660</v>
      </c>
    </row>
    <row r="616" spans="1:1" x14ac:dyDescent="0.25">
      <c r="A616" s="9">
        <v>8870</v>
      </c>
    </row>
    <row r="617" spans="1:1" x14ac:dyDescent="0.25">
      <c r="A617" s="9">
        <v>9090</v>
      </c>
    </row>
    <row r="618" spans="1:1" x14ac:dyDescent="0.25">
      <c r="A618" s="9">
        <v>9310</v>
      </c>
    </row>
    <row r="619" spans="1:1" x14ac:dyDescent="0.25">
      <c r="A619" s="9">
        <v>9530</v>
      </c>
    </row>
    <row r="620" spans="1:1" x14ac:dyDescent="0.25">
      <c r="A620" s="9">
        <v>9760</v>
      </c>
    </row>
    <row r="621" spans="1:1" x14ac:dyDescent="0.25">
      <c r="A621" s="9">
        <v>10000</v>
      </c>
    </row>
    <row r="622" spans="1:1" x14ac:dyDescent="0.25">
      <c r="A622" s="9">
        <v>10200</v>
      </c>
    </row>
    <row r="623" spans="1:1" x14ac:dyDescent="0.25">
      <c r="A623" s="9">
        <v>10500</v>
      </c>
    </row>
    <row r="624" spans="1:1" x14ac:dyDescent="0.25">
      <c r="A624" s="9">
        <v>10700</v>
      </c>
    </row>
    <row r="625" spans="1:1" x14ac:dyDescent="0.25">
      <c r="A625" s="9">
        <v>11000</v>
      </c>
    </row>
    <row r="626" spans="1:1" x14ac:dyDescent="0.25">
      <c r="A626" s="9">
        <v>11300</v>
      </c>
    </row>
    <row r="627" spans="1:1" x14ac:dyDescent="0.25">
      <c r="A627" s="9">
        <v>11500</v>
      </c>
    </row>
    <row r="628" spans="1:1" x14ac:dyDescent="0.25">
      <c r="A628" s="9">
        <v>11800</v>
      </c>
    </row>
    <row r="629" spans="1:1" x14ac:dyDescent="0.25">
      <c r="A629" s="9">
        <v>12100</v>
      </c>
    </row>
    <row r="630" spans="1:1" x14ac:dyDescent="0.25">
      <c r="A630" s="9">
        <v>12400</v>
      </c>
    </row>
    <row r="631" spans="1:1" x14ac:dyDescent="0.25">
      <c r="A631" s="9">
        <v>12700</v>
      </c>
    </row>
    <row r="632" spans="1:1" x14ac:dyDescent="0.25">
      <c r="A632" s="9">
        <v>13000</v>
      </c>
    </row>
    <row r="633" spans="1:1" x14ac:dyDescent="0.25">
      <c r="A633" s="9">
        <v>13300</v>
      </c>
    </row>
    <row r="634" spans="1:1" x14ac:dyDescent="0.25">
      <c r="A634" s="9">
        <v>13700</v>
      </c>
    </row>
    <row r="635" spans="1:1" x14ac:dyDescent="0.25">
      <c r="A635" s="9">
        <v>14000</v>
      </c>
    </row>
    <row r="636" spans="1:1" x14ac:dyDescent="0.25">
      <c r="A636" s="9">
        <v>14300</v>
      </c>
    </row>
    <row r="637" spans="1:1" x14ac:dyDescent="0.25">
      <c r="A637" s="9">
        <v>14700</v>
      </c>
    </row>
    <row r="638" spans="1:1" x14ac:dyDescent="0.25">
      <c r="A638" s="9">
        <v>15000</v>
      </c>
    </row>
    <row r="639" spans="1:1" x14ac:dyDescent="0.25">
      <c r="A639" s="9">
        <v>15400</v>
      </c>
    </row>
    <row r="640" spans="1:1" x14ac:dyDescent="0.25">
      <c r="A640" s="9">
        <v>15800</v>
      </c>
    </row>
    <row r="641" spans="1:1" x14ac:dyDescent="0.25">
      <c r="A641" s="9">
        <v>16200</v>
      </c>
    </row>
    <row r="642" spans="1:1" x14ac:dyDescent="0.25">
      <c r="A642" s="9">
        <v>16500</v>
      </c>
    </row>
    <row r="643" spans="1:1" x14ac:dyDescent="0.25">
      <c r="A643" s="9">
        <v>16900</v>
      </c>
    </row>
    <row r="644" spans="1:1" x14ac:dyDescent="0.25">
      <c r="A644" s="9">
        <v>17400</v>
      </c>
    </row>
    <row r="645" spans="1:1" x14ac:dyDescent="0.25">
      <c r="A645" s="9">
        <v>17800</v>
      </c>
    </row>
    <row r="646" spans="1:1" x14ac:dyDescent="0.25">
      <c r="A646" s="9">
        <v>18200</v>
      </c>
    </row>
    <row r="647" spans="1:1" x14ac:dyDescent="0.25">
      <c r="A647" s="9">
        <v>18700</v>
      </c>
    </row>
    <row r="648" spans="1:1" x14ac:dyDescent="0.25">
      <c r="A648" s="9">
        <v>19100</v>
      </c>
    </row>
    <row r="649" spans="1:1" x14ac:dyDescent="0.25">
      <c r="A649" s="9">
        <v>19600</v>
      </c>
    </row>
    <row r="650" spans="1:1" x14ac:dyDescent="0.25">
      <c r="A650" s="9">
        <v>20000</v>
      </c>
    </row>
    <row r="651" spans="1:1" x14ac:dyDescent="0.25">
      <c r="A651" s="9">
        <v>20500</v>
      </c>
    </row>
    <row r="652" spans="1:1" x14ac:dyDescent="0.25">
      <c r="A652" s="9">
        <v>21000</v>
      </c>
    </row>
    <row r="653" spans="1:1" x14ac:dyDescent="0.25">
      <c r="A653" s="9">
        <v>21500</v>
      </c>
    </row>
    <row r="654" spans="1:1" x14ac:dyDescent="0.25">
      <c r="A654" s="9">
        <v>22100</v>
      </c>
    </row>
    <row r="655" spans="1:1" x14ac:dyDescent="0.25">
      <c r="A655" s="9">
        <v>22600</v>
      </c>
    </row>
    <row r="656" spans="1:1" x14ac:dyDescent="0.25">
      <c r="A656" s="9">
        <v>23200</v>
      </c>
    </row>
    <row r="657" spans="1:1" x14ac:dyDescent="0.25">
      <c r="A657" s="9">
        <v>23700</v>
      </c>
    </row>
    <row r="658" spans="1:1" x14ac:dyDescent="0.25">
      <c r="A658" s="9">
        <v>24300</v>
      </c>
    </row>
    <row r="659" spans="1:1" x14ac:dyDescent="0.25">
      <c r="A659" s="9">
        <v>24900</v>
      </c>
    </row>
    <row r="660" spans="1:1" x14ac:dyDescent="0.25">
      <c r="A660" s="9">
        <v>25500</v>
      </c>
    </row>
    <row r="661" spans="1:1" x14ac:dyDescent="0.25">
      <c r="A661" s="9">
        <v>26100</v>
      </c>
    </row>
    <row r="662" spans="1:1" x14ac:dyDescent="0.25">
      <c r="A662" s="9">
        <v>26700</v>
      </c>
    </row>
    <row r="663" spans="1:1" x14ac:dyDescent="0.25">
      <c r="A663" s="9">
        <v>27400</v>
      </c>
    </row>
    <row r="664" spans="1:1" x14ac:dyDescent="0.25">
      <c r="A664" s="9">
        <v>28000</v>
      </c>
    </row>
    <row r="665" spans="1:1" x14ac:dyDescent="0.25">
      <c r="A665" s="9">
        <v>28700</v>
      </c>
    </row>
    <row r="666" spans="1:1" x14ac:dyDescent="0.25">
      <c r="A666" s="9">
        <v>29400</v>
      </c>
    </row>
    <row r="667" spans="1:1" x14ac:dyDescent="0.25">
      <c r="A667" s="9">
        <v>30100</v>
      </c>
    </row>
    <row r="668" spans="1:1" x14ac:dyDescent="0.25">
      <c r="A668" s="9">
        <v>30900</v>
      </c>
    </row>
    <row r="669" spans="1:1" x14ac:dyDescent="0.25">
      <c r="A669" s="9">
        <v>31600</v>
      </c>
    </row>
    <row r="670" spans="1:1" x14ac:dyDescent="0.25">
      <c r="A670" s="9">
        <v>32400</v>
      </c>
    </row>
    <row r="671" spans="1:1" x14ac:dyDescent="0.25">
      <c r="A671" s="9">
        <v>33200</v>
      </c>
    </row>
    <row r="672" spans="1:1" x14ac:dyDescent="0.25">
      <c r="A672" s="9">
        <v>34000</v>
      </c>
    </row>
    <row r="673" spans="1:1" x14ac:dyDescent="0.25">
      <c r="A673" s="9">
        <v>34800</v>
      </c>
    </row>
    <row r="674" spans="1:1" x14ac:dyDescent="0.25">
      <c r="A674" s="9">
        <v>35700</v>
      </c>
    </row>
    <row r="675" spans="1:1" x14ac:dyDescent="0.25">
      <c r="A675" s="9">
        <v>36500</v>
      </c>
    </row>
    <row r="676" spans="1:1" x14ac:dyDescent="0.25">
      <c r="A676" s="9">
        <v>37400</v>
      </c>
    </row>
    <row r="677" spans="1:1" x14ac:dyDescent="0.25">
      <c r="A677" s="9">
        <v>38300</v>
      </c>
    </row>
    <row r="678" spans="1:1" x14ac:dyDescent="0.25">
      <c r="A678" s="9">
        <v>39200</v>
      </c>
    </row>
    <row r="679" spans="1:1" x14ac:dyDescent="0.25">
      <c r="A679" s="9">
        <v>40200</v>
      </c>
    </row>
    <row r="680" spans="1:1" x14ac:dyDescent="0.25">
      <c r="A680" s="9">
        <v>41200</v>
      </c>
    </row>
    <row r="681" spans="1:1" x14ac:dyDescent="0.25">
      <c r="A681" s="9">
        <v>42200</v>
      </c>
    </row>
    <row r="682" spans="1:1" x14ac:dyDescent="0.25">
      <c r="A682" s="9">
        <v>43200</v>
      </c>
    </row>
    <row r="683" spans="1:1" x14ac:dyDescent="0.25">
      <c r="A683" s="9">
        <v>44200</v>
      </c>
    </row>
    <row r="684" spans="1:1" x14ac:dyDescent="0.25">
      <c r="A684" s="9">
        <v>45300</v>
      </c>
    </row>
    <row r="685" spans="1:1" x14ac:dyDescent="0.25">
      <c r="A685" s="9">
        <v>46400</v>
      </c>
    </row>
    <row r="686" spans="1:1" x14ac:dyDescent="0.25">
      <c r="A686" s="9">
        <v>47500</v>
      </c>
    </row>
    <row r="687" spans="1:1" x14ac:dyDescent="0.25">
      <c r="A687" s="9">
        <v>48700</v>
      </c>
    </row>
    <row r="688" spans="1:1" x14ac:dyDescent="0.25">
      <c r="A688" s="9">
        <v>49900</v>
      </c>
    </row>
    <row r="689" spans="1:1" x14ac:dyDescent="0.25">
      <c r="A689" s="9">
        <v>51100</v>
      </c>
    </row>
    <row r="690" spans="1:1" x14ac:dyDescent="0.25">
      <c r="A690" s="9">
        <v>52300</v>
      </c>
    </row>
    <row r="691" spans="1:1" x14ac:dyDescent="0.25">
      <c r="A691" s="9">
        <v>53600</v>
      </c>
    </row>
    <row r="692" spans="1:1" x14ac:dyDescent="0.25">
      <c r="A692" s="9">
        <v>54900</v>
      </c>
    </row>
    <row r="693" spans="1:1" x14ac:dyDescent="0.25">
      <c r="A693" s="9">
        <v>56200</v>
      </c>
    </row>
    <row r="694" spans="1:1" x14ac:dyDescent="0.25">
      <c r="A694" s="9">
        <v>57600</v>
      </c>
    </row>
    <row r="695" spans="1:1" x14ac:dyDescent="0.25">
      <c r="A695" s="9">
        <v>59000</v>
      </c>
    </row>
    <row r="696" spans="1:1" x14ac:dyDescent="0.25">
      <c r="A696" s="9">
        <v>60400</v>
      </c>
    </row>
    <row r="697" spans="1:1" x14ac:dyDescent="0.25">
      <c r="A697" s="9">
        <v>61900</v>
      </c>
    </row>
    <row r="698" spans="1:1" x14ac:dyDescent="0.25">
      <c r="A698" s="9">
        <v>63400</v>
      </c>
    </row>
    <row r="699" spans="1:1" x14ac:dyDescent="0.25">
      <c r="A699" s="9">
        <v>64900</v>
      </c>
    </row>
    <row r="700" spans="1:1" x14ac:dyDescent="0.25">
      <c r="A700" s="9">
        <v>56200</v>
      </c>
    </row>
    <row r="701" spans="1:1" x14ac:dyDescent="0.25">
      <c r="A701" s="9">
        <v>57600</v>
      </c>
    </row>
    <row r="702" spans="1:1" x14ac:dyDescent="0.25">
      <c r="A702" s="9">
        <v>59000</v>
      </c>
    </row>
    <row r="703" spans="1:1" x14ac:dyDescent="0.25">
      <c r="A703" s="9">
        <v>60400</v>
      </c>
    </row>
    <row r="704" spans="1:1" x14ac:dyDescent="0.25">
      <c r="A704" s="9">
        <v>61900</v>
      </c>
    </row>
    <row r="705" spans="1:1" x14ac:dyDescent="0.25">
      <c r="A705" s="9">
        <v>63400</v>
      </c>
    </row>
    <row r="706" spans="1:1" x14ac:dyDescent="0.25">
      <c r="A706" s="9">
        <v>64900</v>
      </c>
    </row>
    <row r="707" spans="1:1" x14ac:dyDescent="0.25">
      <c r="A707" s="9">
        <v>66500</v>
      </c>
    </row>
    <row r="708" spans="1:1" x14ac:dyDescent="0.25">
      <c r="A708" s="9">
        <v>68100</v>
      </c>
    </row>
    <row r="709" spans="1:1" x14ac:dyDescent="0.25">
      <c r="A709" s="9">
        <v>69800</v>
      </c>
    </row>
    <row r="710" spans="1:1" x14ac:dyDescent="0.25">
      <c r="A710" s="9">
        <v>71500</v>
      </c>
    </row>
    <row r="711" spans="1:1" x14ac:dyDescent="0.25">
      <c r="A711" s="9">
        <v>73200</v>
      </c>
    </row>
    <row r="712" spans="1:1" x14ac:dyDescent="0.25">
      <c r="A712" s="9">
        <v>75000</v>
      </c>
    </row>
    <row r="713" spans="1:1" x14ac:dyDescent="0.25">
      <c r="A713" s="9">
        <v>76800</v>
      </c>
    </row>
    <row r="714" spans="1:1" x14ac:dyDescent="0.25">
      <c r="A714" s="9">
        <v>78700</v>
      </c>
    </row>
    <row r="715" spans="1:1" x14ac:dyDescent="0.25">
      <c r="A715" s="9">
        <v>80600</v>
      </c>
    </row>
    <row r="716" spans="1:1" x14ac:dyDescent="0.25">
      <c r="A716" s="9">
        <v>82500</v>
      </c>
    </row>
    <row r="717" spans="1:1" x14ac:dyDescent="0.25">
      <c r="A717" s="9">
        <v>84500</v>
      </c>
    </row>
    <row r="718" spans="1:1" x14ac:dyDescent="0.25">
      <c r="A718" s="9">
        <v>86600</v>
      </c>
    </row>
    <row r="719" spans="1:1" x14ac:dyDescent="0.25">
      <c r="A719" s="9">
        <v>88700</v>
      </c>
    </row>
    <row r="720" spans="1:1" x14ac:dyDescent="0.25">
      <c r="A720" s="9">
        <v>90900</v>
      </c>
    </row>
    <row r="721" spans="1:1" x14ac:dyDescent="0.25">
      <c r="A721" s="9">
        <v>93100</v>
      </c>
    </row>
    <row r="722" spans="1:1" x14ac:dyDescent="0.25">
      <c r="A722" s="9">
        <v>95300</v>
      </c>
    </row>
    <row r="723" spans="1:1" x14ac:dyDescent="0.25">
      <c r="A723" s="9">
        <v>97600</v>
      </c>
    </row>
    <row r="724" spans="1:1" x14ac:dyDescent="0.25">
      <c r="A724" s="9">
        <v>100000</v>
      </c>
    </row>
    <row r="725" spans="1:1" x14ac:dyDescent="0.25">
      <c r="A725" s="9">
        <v>102000</v>
      </c>
    </row>
    <row r="726" spans="1:1" x14ac:dyDescent="0.25">
      <c r="A726" s="9">
        <v>105000</v>
      </c>
    </row>
    <row r="727" spans="1:1" x14ac:dyDescent="0.25">
      <c r="A727" s="9">
        <v>107000</v>
      </c>
    </row>
    <row r="728" spans="1:1" x14ac:dyDescent="0.25">
      <c r="A728" s="9">
        <v>110000</v>
      </c>
    </row>
    <row r="729" spans="1:1" x14ac:dyDescent="0.25">
      <c r="A729" s="9">
        <v>113000</v>
      </c>
    </row>
    <row r="730" spans="1:1" x14ac:dyDescent="0.25">
      <c r="A730" s="9">
        <v>115000</v>
      </c>
    </row>
    <row r="731" spans="1:1" x14ac:dyDescent="0.25">
      <c r="A731" s="9">
        <v>118000</v>
      </c>
    </row>
    <row r="732" spans="1:1" x14ac:dyDescent="0.25">
      <c r="A732" s="9">
        <v>121000</v>
      </c>
    </row>
    <row r="733" spans="1:1" x14ac:dyDescent="0.25">
      <c r="A733" s="9">
        <v>124000</v>
      </c>
    </row>
    <row r="734" spans="1:1" x14ac:dyDescent="0.25">
      <c r="A734" s="9">
        <v>127000</v>
      </c>
    </row>
    <row r="735" spans="1:1" x14ac:dyDescent="0.25">
      <c r="A735" s="9">
        <v>130000</v>
      </c>
    </row>
    <row r="736" spans="1:1" x14ac:dyDescent="0.25">
      <c r="A736" s="9">
        <v>133000</v>
      </c>
    </row>
    <row r="737" spans="1:1" x14ac:dyDescent="0.25">
      <c r="A737" s="9">
        <v>137000</v>
      </c>
    </row>
    <row r="738" spans="1:1" x14ac:dyDescent="0.25">
      <c r="A738" s="9">
        <v>140000</v>
      </c>
    </row>
    <row r="739" spans="1:1" x14ac:dyDescent="0.25">
      <c r="A739" s="9">
        <v>143000</v>
      </c>
    </row>
    <row r="740" spans="1:1" x14ac:dyDescent="0.25">
      <c r="A740" s="9">
        <v>147000</v>
      </c>
    </row>
    <row r="741" spans="1:1" x14ac:dyDescent="0.25">
      <c r="A741" s="9">
        <v>150000</v>
      </c>
    </row>
    <row r="742" spans="1:1" x14ac:dyDescent="0.25">
      <c r="A742" s="9">
        <v>154000</v>
      </c>
    </row>
    <row r="743" spans="1:1" x14ac:dyDescent="0.25">
      <c r="A743" s="9">
        <v>158000</v>
      </c>
    </row>
    <row r="744" spans="1:1" x14ac:dyDescent="0.25">
      <c r="A744" s="9">
        <v>162000</v>
      </c>
    </row>
    <row r="745" spans="1:1" x14ac:dyDescent="0.25">
      <c r="A745" s="9">
        <v>165000</v>
      </c>
    </row>
    <row r="746" spans="1:1" x14ac:dyDescent="0.25">
      <c r="A746" s="9">
        <v>169000</v>
      </c>
    </row>
    <row r="747" spans="1:1" x14ac:dyDescent="0.25">
      <c r="A747" s="9">
        <v>174000</v>
      </c>
    </row>
    <row r="748" spans="1:1" x14ac:dyDescent="0.25">
      <c r="A748" s="9">
        <v>178000</v>
      </c>
    </row>
    <row r="749" spans="1:1" x14ac:dyDescent="0.25">
      <c r="A749" s="9">
        <v>182000</v>
      </c>
    </row>
    <row r="750" spans="1:1" x14ac:dyDescent="0.25">
      <c r="A750" s="9">
        <v>187000</v>
      </c>
    </row>
    <row r="751" spans="1:1" x14ac:dyDescent="0.25">
      <c r="A751" s="9">
        <v>191000</v>
      </c>
    </row>
    <row r="752" spans="1:1" x14ac:dyDescent="0.25">
      <c r="A752" s="9">
        <v>196000</v>
      </c>
    </row>
    <row r="753" spans="1:1" x14ac:dyDescent="0.25">
      <c r="A753" s="9">
        <v>200000</v>
      </c>
    </row>
    <row r="754" spans="1:1" x14ac:dyDescent="0.25">
      <c r="A754" s="9">
        <v>205000</v>
      </c>
    </row>
    <row r="755" spans="1:1" x14ac:dyDescent="0.25">
      <c r="A755" s="9">
        <v>210000</v>
      </c>
    </row>
    <row r="756" spans="1:1" x14ac:dyDescent="0.25">
      <c r="A756" s="9">
        <v>215000</v>
      </c>
    </row>
    <row r="757" spans="1:1" x14ac:dyDescent="0.25">
      <c r="A757" s="9">
        <v>221000</v>
      </c>
    </row>
    <row r="758" spans="1:1" x14ac:dyDescent="0.25">
      <c r="A758" s="9">
        <v>226000</v>
      </c>
    </row>
    <row r="759" spans="1:1" x14ac:dyDescent="0.25">
      <c r="A759" s="9">
        <v>232000</v>
      </c>
    </row>
    <row r="760" spans="1:1" x14ac:dyDescent="0.25">
      <c r="A760" s="9">
        <v>237000</v>
      </c>
    </row>
    <row r="761" spans="1:1" x14ac:dyDescent="0.25">
      <c r="A761" s="9">
        <v>243000</v>
      </c>
    </row>
    <row r="762" spans="1:1" x14ac:dyDescent="0.25">
      <c r="A762" s="9">
        <v>249000</v>
      </c>
    </row>
    <row r="763" spans="1:1" x14ac:dyDescent="0.25">
      <c r="A763" s="9">
        <v>255000</v>
      </c>
    </row>
    <row r="764" spans="1:1" x14ac:dyDescent="0.25">
      <c r="A764" s="9">
        <v>261000</v>
      </c>
    </row>
    <row r="765" spans="1:1" x14ac:dyDescent="0.25">
      <c r="A765" s="9">
        <v>267000</v>
      </c>
    </row>
    <row r="766" spans="1:1" x14ac:dyDescent="0.25">
      <c r="A766" s="9">
        <v>274000</v>
      </c>
    </row>
    <row r="767" spans="1:1" x14ac:dyDescent="0.25">
      <c r="A767" s="9">
        <v>280000</v>
      </c>
    </row>
    <row r="768" spans="1:1" x14ac:dyDescent="0.25">
      <c r="A768" s="9">
        <v>287000</v>
      </c>
    </row>
    <row r="769" spans="1:1" x14ac:dyDescent="0.25">
      <c r="A769" s="9">
        <v>294000</v>
      </c>
    </row>
    <row r="770" spans="1:1" x14ac:dyDescent="0.25">
      <c r="A770" s="9">
        <v>301000</v>
      </c>
    </row>
    <row r="771" spans="1:1" x14ac:dyDescent="0.25">
      <c r="A771" s="9">
        <v>309000</v>
      </c>
    </row>
    <row r="772" spans="1:1" x14ac:dyDescent="0.25">
      <c r="A772" s="9">
        <v>316000</v>
      </c>
    </row>
    <row r="773" spans="1:1" x14ac:dyDescent="0.25">
      <c r="A773" s="9">
        <v>324000</v>
      </c>
    </row>
    <row r="774" spans="1:1" x14ac:dyDescent="0.25">
      <c r="A774" s="9">
        <v>332000</v>
      </c>
    </row>
    <row r="775" spans="1:1" x14ac:dyDescent="0.25">
      <c r="A775" s="9">
        <v>340000</v>
      </c>
    </row>
    <row r="776" spans="1:1" x14ac:dyDescent="0.25">
      <c r="A776" s="9">
        <v>348000</v>
      </c>
    </row>
    <row r="777" spans="1:1" x14ac:dyDescent="0.25">
      <c r="A777" s="9">
        <v>357000</v>
      </c>
    </row>
    <row r="778" spans="1:1" x14ac:dyDescent="0.25">
      <c r="A778" s="9">
        <v>365000</v>
      </c>
    </row>
    <row r="779" spans="1:1" x14ac:dyDescent="0.25">
      <c r="A779" s="9">
        <v>374000</v>
      </c>
    </row>
    <row r="780" spans="1:1" x14ac:dyDescent="0.25">
      <c r="A780" s="9">
        <v>383000</v>
      </c>
    </row>
    <row r="781" spans="1:1" x14ac:dyDescent="0.25">
      <c r="A781" s="9">
        <v>392000</v>
      </c>
    </row>
    <row r="782" spans="1:1" x14ac:dyDescent="0.25">
      <c r="A782" s="9">
        <v>402000</v>
      </c>
    </row>
    <row r="783" spans="1:1" x14ac:dyDescent="0.25">
      <c r="A783" s="9">
        <v>412000</v>
      </c>
    </row>
    <row r="784" spans="1:1" x14ac:dyDescent="0.25">
      <c r="A784" s="9">
        <v>422000</v>
      </c>
    </row>
    <row r="785" spans="1:1" x14ac:dyDescent="0.25">
      <c r="A785" s="9">
        <v>432000</v>
      </c>
    </row>
    <row r="786" spans="1:1" x14ac:dyDescent="0.25">
      <c r="A786" s="9">
        <v>442000</v>
      </c>
    </row>
    <row r="787" spans="1:1" x14ac:dyDescent="0.25">
      <c r="A787" s="9">
        <v>453000</v>
      </c>
    </row>
    <row r="788" spans="1:1" x14ac:dyDescent="0.25">
      <c r="A788" s="9">
        <v>464000</v>
      </c>
    </row>
    <row r="789" spans="1:1" x14ac:dyDescent="0.25">
      <c r="A789" s="9">
        <v>475000</v>
      </c>
    </row>
    <row r="790" spans="1:1" x14ac:dyDescent="0.25">
      <c r="A790" s="9">
        <v>487000</v>
      </c>
    </row>
    <row r="791" spans="1:1" x14ac:dyDescent="0.25">
      <c r="A791" s="9">
        <v>499000</v>
      </c>
    </row>
    <row r="792" spans="1:1" x14ac:dyDescent="0.25">
      <c r="A792" s="9">
        <v>511000</v>
      </c>
    </row>
    <row r="793" spans="1:1" x14ac:dyDescent="0.25">
      <c r="A793" s="9">
        <v>523000</v>
      </c>
    </row>
    <row r="794" spans="1:1" x14ac:dyDescent="0.25">
      <c r="A794" s="9">
        <v>536000</v>
      </c>
    </row>
    <row r="795" spans="1:1" x14ac:dyDescent="0.25">
      <c r="A795" s="9">
        <v>549000</v>
      </c>
    </row>
    <row r="796" spans="1:1" x14ac:dyDescent="0.25">
      <c r="A796" s="9">
        <v>562000</v>
      </c>
    </row>
    <row r="797" spans="1:1" x14ac:dyDescent="0.25">
      <c r="A797" s="9">
        <v>576000</v>
      </c>
    </row>
    <row r="798" spans="1:1" x14ac:dyDescent="0.25">
      <c r="A798" s="9">
        <v>590000</v>
      </c>
    </row>
    <row r="799" spans="1:1" x14ac:dyDescent="0.25">
      <c r="A799" s="9">
        <v>604000</v>
      </c>
    </row>
    <row r="800" spans="1:1" x14ac:dyDescent="0.25">
      <c r="A800" s="9">
        <v>619000</v>
      </c>
    </row>
    <row r="801" spans="1:1" x14ac:dyDescent="0.25">
      <c r="A801" s="9">
        <v>634000</v>
      </c>
    </row>
    <row r="802" spans="1:1" x14ac:dyDescent="0.25">
      <c r="A802" s="9">
        <v>649000</v>
      </c>
    </row>
    <row r="803" spans="1:1" x14ac:dyDescent="0.25">
      <c r="A803" s="9">
        <v>562000</v>
      </c>
    </row>
    <row r="804" spans="1:1" x14ac:dyDescent="0.25">
      <c r="A804" s="9">
        <v>576000</v>
      </c>
    </row>
    <row r="805" spans="1:1" x14ac:dyDescent="0.25">
      <c r="A805" s="9">
        <v>590000</v>
      </c>
    </row>
    <row r="806" spans="1:1" x14ac:dyDescent="0.25">
      <c r="A806" s="9">
        <v>604000</v>
      </c>
    </row>
    <row r="807" spans="1:1" x14ac:dyDescent="0.25">
      <c r="A807" s="9">
        <v>619000</v>
      </c>
    </row>
    <row r="808" spans="1:1" x14ac:dyDescent="0.25">
      <c r="A808" s="9">
        <v>634000</v>
      </c>
    </row>
    <row r="809" spans="1:1" x14ac:dyDescent="0.25">
      <c r="A809" s="9">
        <v>649000</v>
      </c>
    </row>
    <row r="810" spans="1:1" x14ac:dyDescent="0.25">
      <c r="A810" s="9">
        <v>665000</v>
      </c>
    </row>
    <row r="811" spans="1:1" x14ac:dyDescent="0.25">
      <c r="A811" s="9">
        <v>681000</v>
      </c>
    </row>
    <row r="812" spans="1:1" x14ac:dyDescent="0.25">
      <c r="A812" s="9">
        <v>698000</v>
      </c>
    </row>
    <row r="813" spans="1:1" x14ac:dyDescent="0.25">
      <c r="A813" s="9">
        <v>715000</v>
      </c>
    </row>
    <row r="814" spans="1:1" x14ac:dyDescent="0.25">
      <c r="A814" s="9">
        <v>732000</v>
      </c>
    </row>
    <row r="815" spans="1:1" x14ac:dyDescent="0.25">
      <c r="A815" s="9">
        <v>750000</v>
      </c>
    </row>
    <row r="816" spans="1:1" x14ac:dyDescent="0.25">
      <c r="A816" s="9">
        <v>768000</v>
      </c>
    </row>
    <row r="817" spans="1:1" x14ac:dyDescent="0.25">
      <c r="A817" s="9">
        <v>787000</v>
      </c>
    </row>
    <row r="818" spans="1:1" x14ac:dyDescent="0.25">
      <c r="A818" s="9">
        <v>806000</v>
      </c>
    </row>
    <row r="819" spans="1:1" x14ac:dyDescent="0.25">
      <c r="A819" s="9">
        <v>825000</v>
      </c>
    </row>
    <row r="820" spans="1:1" x14ac:dyDescent="0.25">
      <c r="A820" s="9">
        <v>845000</v>
      </c>
    </row>
    <row r="821" spans="1:1" x14ac:dyDescent="0.25">
      <c r="A821" s="9">
        <v>866000</v>
      </c>
    </row>
    <row r="822" spans="1:1" x14ac:dyDescent="0.25">
      <c r="A822" s="9">
        <v>887000</v>
      </c>
    </row>
    <row r="823" spans="1:1" x14ac:dyDescent="0.25">
      <c r="A823" s="9">
        <v>909000</v>
      </c>
    </row>
    <row r="824" spans="1:1" x14ac:dyDescent="0.25">
      <c r="A824" s="9">
        <v>931000</v>
      </c>
    </row>
    <row r="825" spans="1:1" x14ac:dyDescent="0.25">
      <c r="A825" s="9">
        <v>953000</v>
      </c>
    </row>
    <row r="826" spans="1:1" x14ac:dyDescent="0.25">
      <c r="A826" s="9">
        <v>976000</v>
      </c>
    </row>
  </sheetData>
  <pageMargins left="0.7" right="0.7" top="0.75" bottom="0.7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A4 - Series 24</vt:lpstr>
      <vt:lpstr>E96 resistor values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Furrer</dc:creator>
  <cp:lastModifiedBy>Customer</cp:lastModifiedBy>
  <cp:lastPrinted>2014-11-18T10:08:21Z</cp:lastPrinted>
  <dcterms:created xsi:type="dcterms:W3CDTF">2012-01-09T19:43:24Z</dcterms:created>
  <dcterms:modified xsi:type="dcterms:W3CDTF">2017-04-18T11:11:28Z</dcterms:modified>
</cp:coreProperties>
</file>